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3848" sheetId="2" r:id="rId2"/>
    <sheet name="Mises à jour" sheetId="3" r:id="rId3"/>
  </sheets>
  <definedNames/>
  <calcPr calcId="145621"/>
</workbook>
</file>

<file path=xl/sharedStrings.xml><?xml version="1.0" encoding="utf-8"?>
<sst xmlns="http://schemas.openxmlformats.org/spreadsheetml/2006/main" count="6490" uniqueCount="5303">
  <si>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</si>
  <si>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</si>
  <si>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</si>
  <si>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</si>
  <si>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</si>
  <si>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</si>
  <si>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</si>
  <si>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</si>
  <si>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</si>
  <si>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</si>
  <si>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</si>
  <si>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</si>
  <si>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</si>
  <si>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</si>
  <si>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</si>
  <si>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</si>
  <si>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</si>
  <si>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</si>
  <si>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</si>
  <si>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</si>
  <si>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</si>
  <si>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</si>
  <si>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</si>
  <si>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</si>
  <si>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</si>
  <si>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</si>
  <si>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</si>
  <si>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</si>
  <si>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</si>
  <si>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</si>
  <si>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</si>
  <si>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</si>
  <si>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</si>
  <si>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</si>
  <si>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</si>
  <si>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</si>
  <si>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</si>
  <si>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</si>
  <si>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</si>
  <si>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</si>
  <si>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</si>
  <si>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</si>
  <si>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</si>
  <si>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</si>
  <si>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</si>
  <si>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</si>
  <si>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</si>
  <si>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</si>
  <si>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</si>
  <si>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</si>
  <si>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</si>
  <si>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</si>
  <si>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</si>
  <si>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</si>
  <si>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</si>
  <si>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</si>
  <si>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</si>
  <si>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</si>
  <si>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</si>
  <si>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</si>
  <si>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</si>
  <si>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</si>
  <si>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</si>
  <si>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</si>
  <si>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</si>
  <si>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</si>
  <si>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</si>
  <si>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</si>
  <si>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</si>
  <si>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</si>
  <si>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</si>
  <si>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</si>
  <si>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</si>
  <si>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</si>
  <si>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</si>
  <si>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</si>
  <si>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</si>
  <si>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</si>
  <si>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</si>
  <si>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</si>
  <si>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</si>
  <si>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</si>
  <si>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</si>
  <si>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</si>
  <si>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</si>
  <si>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</si>
  <si>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</si>
  <si>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</si>
  <si>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</si>
  <si>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</si>
  <si>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</si>
  <si>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</si>
  <si>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</si>
  <si>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</si>
  <si>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</si>
  <si>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</si>
  <si>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</si>
  <si>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</si>
  <si>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</si>
  <si>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</si>
  <si>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</si>
  <si>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</si>
  <si>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</si>
  <si>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</si>
  <si>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</si>
  <si>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</si>
  <si>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</si>
  <si>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</si>
  <si>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</si>
  <si>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</si>
  <si>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</si>
  <si>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</si>
  <si>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</si>
  <si>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</si>
  <si>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</si>
  <si>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</si>
  <si>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</si>
  <si>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</si>
  <si>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</si>
  <si>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</si>
  <si>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</si>
  <si>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</si>
  <si>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</si>
  <si>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</si>
  <si>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</si>
  <si>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</si>
  <si>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</si>
  <si>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</si>
  <si>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</si>
  <si>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</si>
  <si>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</si>
  <si>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</si>
  <si>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</si>
  <si>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</si>
  <si>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</si>
  <si>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</si>
  <si>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</si>
  <si>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</si>
  <si>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</si>
  <si>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</si>
  <si>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</si>
  <si>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</si>
  <si>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</si>
  <si>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</si>
  <si>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</si>
  <si>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</si>
  <si>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</si>
  <si>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</si>
  <si>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</si>
  <si>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</si>
  <si>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</si>
  <si>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</si>
  <si>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</si>
  <si>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</si>
  <si>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</si>
  <si>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</si>
  <si>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</si>
  <si>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</si>
  <si>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</si>
  <si>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</si>
  <si>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</si>
  <si>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</si>
  <si>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</si>
  <si>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</si>
  <si>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</si>
  <si>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</si>
  <si>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</si>
  <si>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</si>
  <si>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</si>
  <si>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</si>
  <si>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</si>
  <si>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</si>
  <si>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</si>
  <si>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</si>
  <si>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</si>
  <si>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</si>
  <si>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</si>
  <si>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</si>
  <si>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</si>
  <si>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</si>
  <si>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</si>
  <si>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</si>
  <si>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</si>
  <si>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</si>
  <si>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</si>
  <si>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</si>
  <si>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</si>
  <si>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</si>
  <si>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</si>
  <si>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</si>
  <si>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</si>
  <si>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</si>
  <si>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</si>
  <si>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</si>
  <si>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</si>
  <si>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</si>
  <si>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</si>
  <si>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</si>
  <si>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</si>
  <si>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</si>
  <si>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</si>
  <si>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</si>
  <si>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</si>
  <si>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</si>
  <si>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</si>
  <si>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</si>
  <si>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</si>
  <si>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</si>
  <si>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</si>
  <si>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</si>
  <si>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</si>
  <si>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</si>
  <si>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</si>
  <si>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</si>
  <si>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</si>
  <si>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</si>
  <si>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</si>
  <si>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</si>
  <si>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</si>
  <si>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</si>
  <si>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</si>
  <si>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</si>
  <si>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</si>
  <si>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</si>
  <si>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</si>
  <si>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</si>
  <si>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</si>
  <si>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</si>
  <si>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</si>
  <si>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</si>
  <si>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</si>
  <si>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</si>
  <si>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</si>
  <si>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</si>
  <si>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</si>
  <si>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</si>
  <si>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</si>
  <si>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</si>
  <si>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</si>
  <si>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</si>
  <si>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</si>
  <si>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</si>
  <si>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</si>
  <si>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</si>
  <si>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</si>
  <si>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</si>
  <si>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</si>
  <si>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</si>
  <si>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</si>
  <si>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</si>
  <si>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</si>
  <si>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</si>
  <si>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</si>
  <si>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</si>
  <si>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</si>
  <si>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</si>
  <si>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</si>
  <si>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</si>
  <si>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</si>
  <si>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</si>
  <si>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</si>
  <si>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</si>
  <si>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</si>
  <si>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</si>
  <si>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</si>
  <si>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</si>
  <si>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</si>
  <si>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</si>
  <si>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</si>
  <si>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</si>
  <si>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</si>
  <si>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</si>
  <si>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</si>
  <si>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</si>
  <si>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</si>
  <si>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</si>
  <si>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</si>
  <si>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</si>
  <si>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</si>
  <si>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</si>
  <si>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</si>
  <si>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</si>
  <si>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</si>
  <si>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</si>
  <si>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</si>
  <si>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</si>
  <si>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</si>
  <si>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</si>
  <si>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</si>
  <si>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</si>
  <si>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</si>
  <si>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</si>
  <si>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</si>
  <si>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</si>
  <si>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</si>
  <si>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</si>
  <si>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</si>
  <si>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</si>
  <si>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</si>
  <si>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</si>
  <si>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</si>
  <si>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</si>
  <si>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</si>
  <si>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</si>
  <si>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</si>
  <si>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</si>
  <si>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</si>
  <si>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</si>
  <si>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</si>
  <si>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</si>
  <si>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</si>
  <si>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</si>
  <si>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</si>
  <si>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</si>
  <si>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</si>
  <si>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</si>
  <si>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</si>
  <si>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</si>
  <si>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</si>
  <si>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</si>
  <si>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</si>
  <si>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</si>
  <si>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</si>
  <si>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</si>
  <si>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</si>
  <si>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</si>
  <si>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</si>
  <si>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</si>
  <si>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</si>
  <si>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</si>
  <si>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</si>
  <si>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</si>
  <si>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</si>
  <si>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</si>
  <si>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</si>
  <si>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</si>
  <si>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</si>
  <si>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</si>
  <si>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</si>
  <si>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</si>
  <si>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</si>
  <si>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</si>
  <si>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</si>
  <si>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</si>
  <si>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</si>
  <si>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</si>
  <si>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</si>
  <si>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</si>
  <si>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</si>
  <si>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</si>
  <si>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</si>
  <si>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</si>
  <si>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</si>
  <si>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</si>
  <si>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</si>
  <si>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</si>
  <si>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</si>
  <si>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</si>
  <si>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</si>
  <si>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</si>
  <si>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</si>
  <si>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</si>
  <si>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</si>
  <si>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</si>
  <si>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</si>
  <si>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</si>
  <si>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</si>
  <si>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</si>
  <si>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</si>
  <si>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</si>
  <si>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</si>
  <si>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</si>
  <si>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</si>
  <si>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</si>
  <si>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</si>
  <si>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</si>
  <si>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</si>
  <si>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</si>
  <si>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</si>
  <si>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</si>
  <si>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</si>
  <si>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</si>
  <si>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</si>
  <si>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</si>
  <si>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</si>
  <si>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</si>
  <si>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</si>
  <si>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</si>
  <si>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</si>
  <si>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</si>
  <si>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</si>
  <si>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</si>
  <si>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</si>
  <si>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</si>
  <si>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</si>
  <si>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</si>
  <si>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</si>
  <si>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</si>
  <si>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</si>
  <si>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</si>
  <si>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</si>
  <si>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</si>
  <si>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</si>
  <si>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</si>
  <si>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</si>
  <si>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</si>
  <si>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</si>
  <si>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</si>
  <si>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</si>
  <si>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</si>
  <si>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</si>
  <si>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</si>
  <si>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</si>
  <si>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</si>
  <si>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</si>
  <si>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</si>
  <si>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</si>
  <si>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</si>
  <si>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</si>
  <si>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</si>
  <si>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</si>
  <si>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</si>
  <si>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</si>
  <si>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</si>
  <si>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</si>
  <si>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</si>
  <si>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</si>
  <si>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</si>
  <si>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</si>
  <si>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</si>
  <si>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</si>
  <si>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</si>
  <si>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</si>
  <si>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</si>
  <si>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</si>
  <si>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</si>
  <si>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</si>
  <si>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</si>
  <si>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</si>
  <si>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</si>
  <si>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</si>
  <si>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</si>
  <si>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</si>
  <si>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</si>
  <si>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</si>
  <si>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</si>
  <si>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</si>
  <si>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</si>
  <si>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</si>
  <si>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</si>
  <si>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</si>
  <si>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</si>
  <si>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</si>
  <si>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</si>
  <si>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</si>
  <si>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</si>
  <si>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</si>
  <si>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</si>
  <si>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</si>
  <si>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</si>
  <si>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</si>
  <si>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</si>
  <si>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</si>
  <si>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</si>
  <si>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</si>
  <si>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</si>
  <si>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</si>
  <si>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</si>
  <si>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</si>
  <si>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</si>
  <si>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</si>
  <si>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</si>
  <si>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</si>
  <si>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</si>
  <si>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</si>
  <si>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</si>
  <si>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</si>
  <si>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</si>
  <si>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</si>
  <si>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</si>
  <si>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</si>
  <si>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</si>
  <si>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</si>
  <si>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</si>
  <si>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</si>
  <si>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</si>
  <si>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</si>
  <si>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</si>
  <si>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</si>
  <si>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</si>
  <si>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</si>
  <si>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</si>
  <si>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</si>
  <si>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</si>
  <si>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</si>
  <si>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</si>
  <si>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</si>
  <si>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</si>
  <si>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</si>
  <si>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</si>
  <si>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</si>
  <si>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</si>
  <si>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</si>
  <si>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</si>
  <si>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</si>
  <si>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</si>
  <si>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</si>
  <si>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</si>
  <si>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</si>
  <si>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</si>
  <si>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</si>
  <si>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</si>
  <si>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</si>
  <si>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</si>
  <si>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</si>
  <si>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</si>
  <si>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</si>
  <si>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</si>
  <si>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</si>
  <si>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</si>
  <si>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</si>
  <si>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</si>
  <si>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</si>
  <si>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</si>
  <si>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</si>
  <si>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</si>
  <si>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</si>
  <si>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</si>
  <si>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</si>
  <si>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</si>
  <si>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</si>
  <si>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</si>
  <si>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</si>
  <si>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</si>
  <si>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</si>
  <si>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</si>
  <si>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</si>
  <si>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</si>
  <si>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</si>
  <si>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</si>
  <si>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</si>
  <si>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</si>
  <si>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</si>
  <si>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</si>
  <si>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</si>
  <si>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</si>
  <si>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</si>
  <si>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</si>
  <si>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</si>
  <si>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</si>
  <si>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</si>
  <si>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</si>
  <si>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</si>
  <si>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</si>
  <si>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</si>
  <si>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</si>
  <si>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</si>
  <si>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</si>
  <si>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</si>
  <si>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</si>
  <si>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</si>
  <si>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</si>
  <si>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</si>
  <si>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</si>
  <si>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</si>
  <si>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</si>
  <si>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</si>
  <si>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</si>
  <si>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</si>
  <si>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</si>
  <si>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</si>
  <si>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</si>
  <si>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</si>
  <si>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</si>
  <si>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</si>
  <si>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</si>
  <si>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</si>
  <si>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</si>
  <si>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</si>
  <si>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</si>
  <si>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</si>
  <si>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</si>
  <si>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</si>
  <si>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</si>
  <si>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</si>
  <si>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</si>
  <si>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</si>
  <si>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</si>
  <si>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</si>
  <si>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</si>
  <si>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</si>
  <si>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</si>
  <si>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</si>
  <si>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</si>
  <si>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</si>
  <si>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</si>
  <si>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</si>
  <si>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</si>
  <si>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</si>
  <si>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</si>
  <si>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</si>
  <si>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</si>
  <si>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</si>
  <si>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</si>
  <si>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</si>
  <si>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</si>
  <si>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</si>
  <si>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</si>
  <si>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</si>
  <si>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</si>
  <si>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</si>
  <si>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</si>
  <si>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</si>
  <si>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</si>
  <si>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</si>
  <si>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</si>
  <si>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</si>
  <si>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</si>
  <si>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</si>
  <si>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</si>
  <si>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</si>
  <si>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</si>
  <si>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</si>
  <si>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</si>
  <si>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</si>
  <si>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</si>
  <si>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</si>
  <si>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</si>
  <si>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</si>
  <si>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</si>
  <si>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</si>
  <si>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</si>
  <si>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</si>
  <si>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</si>
  <si>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</si>
  <si>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</si>
  <si>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</si>
  <si>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</si>
  <si>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</si>
  <si>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</si>
  <si>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</si>
  <si>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</si>
  <si>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</si>
  <si>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</si>
  <si>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</si>
  <si>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</si>
  <si>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</si>
  <si>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</si>
  <si>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</si>
  <si>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</si>
  <si>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</si>
  <si>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</si>
  <si>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</si>
  <si>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</si>
  <si>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</si>
  <si>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</si>
  <si>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</si>
  <si>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</si>
  <si>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</si>
  <si>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</si>
  <si>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</si>
  <si>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</si>
  <si>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</si>
  <si>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</si>
  <si>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</si>
  <si>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</si>
  <si>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</si>
  <si>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</si>
  <si>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</si>
  <si>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</si>
  <si>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</si>
  <si>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</si>
  <si>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</si>
  <si>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</si>
  <si>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</si>
  <si>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</si>
  <si>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</si>
  <si>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</si>
  <si>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</si>
  <si>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</si>
  <si>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</si>
  <si>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</si>
  <si>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</si>
  <si>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</si>
  <si>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</si>
  <si>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</si>
  <si>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</si>
  <si>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</si>
  <si>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</si>
  <si>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</si>
  <si>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</si>
  <si>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</si>
  <si>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</si>
  <si>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</si>
  <si>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</si>
  <si>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</si>
  <si>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</si>
  <si>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</si>
  <si>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</si>
  <si>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</si>
  <si>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</si>
  <si>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</si>
  <si>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</si>
  <si>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</si>
  <si>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</si>
  <si>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</si>
  <si>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</si>
  <si>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</si>
  <si>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</si>
  <si>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</si>
  <si>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</si>
  <si>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</si>
  <si>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</si>
  <si>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</si>
  <si>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</si>
  <si>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</si>
  <si>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</si>
  <si>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</si>
  <si>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</si>
  <si>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</si>
  <si>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</si>
  <si>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</si>
  <si>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</si>
  <si>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</si>
  <si>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</si>
  <si>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</si>
  <si>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</si>
  <si>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</si>
  <si>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</si>
  <si>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</si>
  <si>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</si>
  <si>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</si>
  <si>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</si>
  <si>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</si>
  <si>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</si>
  <si>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</si>
  <si>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</si>
  <si>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</si>
  <si>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</si>
  <si>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</si>
  <si>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</si>
  <si>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</si>
  <si>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</si>
  <si>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</si>
  <si>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</si>
  <si>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</si>
  <si>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</si>
  <si>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</si>
  <si>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</si>
  <si>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</si>
  <si>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</si>
  <si>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</si>
  <si>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</si>
  <si>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</si>
  <si>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</si>
  <si>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</si>
  <si>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</si>
  <si>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</si>
  <si>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</si>
  <si>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</si>
  <si>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</si>
  <si>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</si>
  <si>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</si>
  <si>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</si>
  <si>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</si>
  <si>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</si>
  <si>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</si>
  <si>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</si>
  <si>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</si>
  <si>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</si>
  <si>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</si>
  <si>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</si>
  <si>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</si>
  <si>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</si>
  <si>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</si>
  <si>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</si>
  <si>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</si>
  <si>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</si>
  <si>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</si>
  <si>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</si>
  <si>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</si>
  <si>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</si>
  <si>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</si>
  <si>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</si>
  <si>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</si>
  <si>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</si>
  <si>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</si>
  <si>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</si>
  <si>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</si>
  <si>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</si>
  <si>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</si>
  <si>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</si>
  <si>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</si>
  <si>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</si>
  <si>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</si>
  <si>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</si>
  <si>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</si>
  <si>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</si>
  <si>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</si>
  <si>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</si>
  <si>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</si>
  <si>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</si>
  <si>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</si>
  <si>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</si>
  <si>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</si>
  <si>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</si>
  <si>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</si>
  <si>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</si>
  <si>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</si>
  <si>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</si>
  <si>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</si>
  <si>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</si>
  <si>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</si>
  <si>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</si>
  <si>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</si>
  <si>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</si>
  <si>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</si>
  <si>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</si>
  <si>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</si>
  <si>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</si>
  <si>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</si>
  <si>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</si>
  <si>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</si>
  <si>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</si>
  <si>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</si>
  <si>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</si>
  <si>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</si>
  <si>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</si>
  <si>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</si>
  <si>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</si>
  <si>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</si>
  <si>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</si>
  <si>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</si>
  <si>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</si>
  <si>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</si>
  <si>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</si>
  <si>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</si>
  <si>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</si>
  <si>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</si>
  <si>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</si>
  <si>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</si>
  <si>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</si>
  <si>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</si>
  <si>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</si>
  <si>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</si>
  <si>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</si>
  <si>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</si>
  <si>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</si>
  <si>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</si>
  <si>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</si>
  <si>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</si>
  <si>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</si>
  <si>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</si>
  <si>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</si>
  <si>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</si>
  <si>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</si>
  <si>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</si>
  <si>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</si>
  <si>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</si>
  <si>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</si>
  <si>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</si>
  <si>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</si>
  <si>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</si>
  <si>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</si>
  <si>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</si>
  <si>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</si>
  <si>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</si>
  <si>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</si>
  <si>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</si>
  <si>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</si>
  <si>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</si>
  <si>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</si>
  <si>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</si>
  <si>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</si>
  <si>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</si>
  <si>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</si>
  <si>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</si>
  <si>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</si>
  <si>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</si>
  <si>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</si>
  <si>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</si>
  <si>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</si>
  <si>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</si>
  <si>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</si>
  <si>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</si>
  <si>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</si>
  <si>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</si>
  <si>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</si>
  <si>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</si>
  <si>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</si>
  <si>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</si>
  <si>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</si>
  <si>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</si>
  <si>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</si>
  <si>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</si>
  <si>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</si>
  <si>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</si>
  <si>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</si>
  <si>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</si>
  <si>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</si>
  <si>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</si>
  <si>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</si>
  <si>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</si>
  <si>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</si>
  <si>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</si>
  <si>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</si>
  <si>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</si>
  <si>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</si>
  <si>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</si>
  <si>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</si>
  <si>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</si>
  <si>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</si>
  <si>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</si>
  <si>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</si>
  <si>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</si>
  <si>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</si>
  <si>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</si>
  <si>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</si>
  <si>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</si>
  <si>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</si>
  <si>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</si>
  <si>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</si>
  <si>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</si>
  <si>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</si>
  <si>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</si>
  <si>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</si>
  <si>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</si>
  <si>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</si>
  <si>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</si>
  <si>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</si>
  <si>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</si>
  <si>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</si>
  <si>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</si>
  <si>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</si>
  <si>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</si>
  <si>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</si>
  <si>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</si>
  <si>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</si>
  <si>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</si>
  <si>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</si>
  <si>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</si>
  <si>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</si>
  <si>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</si>
  <si>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</si>
  <si>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</si>
  <si>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</si>
  <si>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</si>
  <si>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</si>
  <si>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</si>
  <si>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</si>
  <si>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</si>
  <si>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</si>
  <si>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</si>
  <si>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</si>
  <si>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</si>
  <si>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</si>
  <si>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</si>
  <si>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</si>
  <si>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</si>
  <si>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</si>
  <si>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</si>
  <si>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</si>
  <si>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</si>
  <si>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</si>
  <si>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</si>
  <si>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</si>
  <si>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</si>
  <si>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</si>
  <si>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</si>
  <si>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</si>
  <si>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</si>
  <si>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</si>
  <si>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</si>
  <si>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</si>
  <si>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</si>
  <si>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</si>
  <si>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</si>
  <si>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</si>
  <si>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</si>
  <si>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</si>
  <si>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</si>
  <si>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</si>
  <si>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</si>
  <si>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</si>
  <si>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</si>
  <si>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</si>
  <si>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</si>
  <si>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</si>
  <si>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</si>
  <si>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</si>
  <si>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</si>
  <si>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</si>
  <si>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</si>
  <si>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</si>
  <si>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</si>
  <si>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</si>
  <si>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</si>
  <si>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</si>
  <si>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</si>
  <si>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</si>
  <si>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</si>
  <si>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</si>
  <si>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</si>
  <si>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</si>
  <si>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</si>
  <si>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</si>
  <si>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</si>
  <si>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</si>
  <si>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</si>
  <si>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</si>
  <si>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</si>
  <si>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</si>
  <si>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</si>
  <si>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</si>
  <si>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</si>
  <si>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</si>
  <si>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</si>
  <si>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</si>
  <si>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</si>
  <si>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</si>
  <si>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</si>
  <si>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</si>
  <si>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</si>
  <si>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</si>
  <si>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</si>
  <si>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</si>
  <si>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</si>
  <si>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</si>
  <si>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</si>
  <si>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</si>
  <si>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</si>
  <si>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</si>
  <si>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</si>
  <si>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</si>
  <si>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</si>
  <si>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</si>
  <si>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</si>
  <si>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</si>
  <si>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</si>
  <si>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</si>
  <si>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</si>
  <si>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</si>
  <si>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</si>
  <si>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</si>
  <si>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</si>
  <si>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</si>
  <si>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</si>
  <si>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</si>
  <si>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</si>
  <si>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</si>
  <si>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</si>
  <si>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</si>
  <si>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</si>
  <si>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</si>
  <si>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</si>
  <si>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</si>
  <si>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</si>
  <si>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</si>
  <si>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</si>
  <si>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</si>
  <si>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</si>
  <si>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</si>
  <si>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</si>
  <si>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</si>
  <si>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</si>
  <si>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</si>
  <si>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</si>
  <si>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</si>
  <si>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</si>
  <si>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</si>
  <si>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</si>
  <si>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</si>
  <si>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</si>
  <si>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</si>
  <si>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</si>
  <si>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</si>
  <si>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</si>
  <si>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</si>
  <si>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</si>
  <si>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</si>
  <si>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</si>
  <si>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</si>
  <si>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</si>
  <si>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</si>
  <si>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</si>
  <si>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</si>
  <si>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</si>
  <si>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</si>
  <si>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</si>
  <si>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</si>
  <si>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</si>
  <si>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</si>
  <si>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</si>
  <si>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</si>
  <si>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</si>
  <si>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</si>
  <si>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</si>
  <si>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</si>
  <si>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</si>
  <si>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</si>
  <si>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</si>
  <si>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</si>
  <si>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</si>
  <si>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</si>
  <si>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</si>
  <si>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</si>
  <si>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</si>
  <si>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</si>
  <si>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</si>
  <si>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</si>
  <si>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</si>
  <si>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</si>
  <si>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</si>
  <si>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</si>
  <si>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</si>
  <si>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</si>
  <si>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</si>
  <si>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</si>
  <si>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</si>
  <si>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</si>
  <si>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</si>
  <si>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</si>
  <si>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</si>
  <si>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</si>
  <si>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</si>
  <si>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</si>
  <si>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</si>
  <si>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</si>
  <si>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</si>
  <si>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</si>
  <si>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</si>
  <si>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</si>
  <si>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</si>
  <si>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</si>
  <si>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</si>
  <si>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</si>
  <si>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</si>
  <si>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</si>
  <si>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</si>
  <si>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</si>
  <si>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</si>
  <si>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</si>
  <si>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</si>
  <si>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</si>
  <si>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</si>
  <si>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</si>
  <si>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</si>
  <si>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</si>
  <si>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</si>
  <si>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</si>
  <si>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</si>
  <si>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</si>
  <si>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</si>
  <si>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</si>
  <si>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</si>
  <si>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</si>
  <si>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</si>
  <si>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</si>
  <si>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</si>
  <si>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</si>
  <si>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</si>
  <si>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</si>
  <si>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</si>
  <si>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</si>
  <si>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</si>
  <si>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</si>
  <si>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</si>
  <si>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</si>
  <si>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</si>
  <si>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</si>
  <si>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</si>
  <si>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</si>
  <si>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</si>
  <si>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</si>
  <si>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</si>
  <si>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</si>
  <si>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</si>
  <si>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</si>
  <si>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</si>
  <si>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</si>
  <si>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</si>
  <si>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</si>
  <si>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</si>
  <si>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</si>
  <si>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</si>
  <si>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</si>
  <si>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</si>
  <si>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</si>
  <si>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</si>
  <si>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</si>
  <si>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</si>
  <si>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</si>
  <si>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</si>
  <si>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</si>
  <si>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</si>
  <si>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</si>
  <si>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</si>
  <si>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</si>
  <si>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</si>
  <si>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</si>
  <si>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</si>
  <si>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</si>
  <si>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</si>
  <si>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</si>
  <si>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</si>
  <si>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</si>
  <si>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</si>
  <si>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</si>
  <si>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</si>
  <si>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</si>
  <si>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</si>
  <si>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</si>
  <si>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</si>
  <si>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</si>
  <si>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</si>
  <si>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</si>
  <si>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</si>
  <si>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</si>
  <si>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</si>
  <si>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</si>
  <si>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</si>
  <si>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</si>
  <si>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</si>
  <si>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</si>
  <si>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</si>
  <si>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</si>
  <si>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</si>
  <si>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</si>
  <si>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</si>
  <si>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</si>
  <si>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</si>
  <si>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</si>
  <si>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</si>
  <si>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</si>
  <si>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</si>
  <si>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</si>
  <si>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</si>
  <si>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</si>
  <si>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</si>
  <si>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</si>
  <si>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</si>
  <si>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</si>
  <si>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</si>
  <si>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</si>
  <si>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</si>
  <si>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</si>
  <si>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</si>
  <si>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</si>
  <si>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</si>
  <si>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</si>
  <si>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</si>
  <si>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</si>
  <si>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</si>
  <si>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</si>
  <si>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</si>
  <si>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</si>
  <si>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</si>
  <si>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</si>
  <si>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</si>
  <si>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</si>
  <si>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</si>
  <si>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</si>
  <si>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</si>
  <si>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</si>
  <si>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</si>
  <si>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</si>
  <si>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</si>
  <si>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</si>
  <si>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</si>
  <si>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</si>
  <si>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</si>
  <si>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</si>
  <si>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</si>
  <si>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</si>
  <si>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</si>
  <si>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</si>
  <si>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</si>
  <si>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</si>
  <si>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</si>
  <si>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</si>
  <si>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</si>
  <si>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</si>
  <si>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</si>
  <si>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</si>
  <si>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</si>
  <si>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</si>
  <si>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</si>
  <si>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</si>
  <si>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</si>
  <si>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</si>
  <si>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</si>
  <si>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</si>
  <si>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</si>
  <si>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</si>
  <si>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</si>
  <si>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</si>
  <si>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</si>
  <si>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</si>
  <si>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</si>
  <si>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</si>
  <si>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</si>
  <si>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</si>
  <si>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</si>
  <si>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</si>
  <si>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</si>
  <si>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</si>
  <si>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</si>
  <si>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</si>
  <si>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</si>
  <si>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</si>
  <si>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</si>
  <si>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</si>
  <si>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</si>
  <si>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</si>
  <si>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</si>
  <si>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</si>
  <si>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</si>
  <si>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</si>
  <si>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</si>
  <si>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</si>
  <si>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</si>
  <si>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</si>
  <si>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</si>
  <si>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</si>
  <si>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</si>
  <si>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</si>
  <si>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</si>
  <si>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</si>
  <si>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</si>
  <si>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</si>
  <si>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</si>
  <si>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</si>
  <si>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</si>
  <si>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</si>
  <si>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</si>
  <si>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</si>
  <si>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</si>
  <si>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</si>
  <si>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</si>
  <si>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</si>
  <si>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</si>
  <si>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</si>
  <si>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</si>
  <si>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</si>
  <si>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</si>
  <si>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</si>
  <si>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</si>
  <si>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</si>
  <si>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</si>
  <si>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</si>
  <si>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</si>
  <si>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</si>
  <si>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</si>
  <si>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</si>
  <si>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</si>
  <si>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</si>
  <si>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</si>
  <si>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</si>
  <si>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</si>
  <si>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</si>
  <si>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</si>
  <si>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</si>
  <si>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</si>
  <si>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</si>
  <si>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</si>
  <si>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</si>
  <si>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</si>
  <si>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</si>
  <si>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</si>
  <si>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</si>
  <si>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</si>
  <si>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</si>
  <si>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</si>
  <si>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</si>
  <si>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</si>
  <si>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</si>
  <si>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</si>
  <si>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</si>
  <si>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</si>
  <si>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</si>
  <si>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</si>
  <si>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</si>
  <si>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</si>
  <si>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</si>
  <si>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</si>
  <si>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</si>
  <si>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</si>
  <si>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</si>
  <si>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</si>
  <si>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</si>
  <si>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</si>
  <si>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</si>
  <si>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</si>
  <si>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</si>
  <si>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</si>
  <si>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</si>
  <si>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</si>
  <si>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</si>
  <si>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</si>
  <si>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</si>
  <si>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</si>
  <si>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</si>
  <si>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</si>
  <si>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</si>
  <si>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</si>
  <si>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</si>
  <si>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</si>
  <si>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</si>
  <si>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</si>
  <si>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</si>
  <si>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</si>
  <si>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</si>
  <si>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</si>
  <si>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</si>
  <si>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</si>
  <si>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</si>
  <si>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</si>
  <si>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</si>
  <si>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</si>
  <si>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</si>
  <si>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</si>
  <si>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</si>
  <si>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</si>
  <si>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</si>
  <si>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</si>
  <si>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</si>
  <si>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</si>
  <si>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</si>
  <si>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</si>
  <si>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</si>
  <si>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</si>
  <si>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</si>
  <si>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</si>
  <si>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</si>
  <si>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</si>
  <si>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</si>
  <si>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</si>
  <si>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</si>
  <si>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</si>
  <si>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</si>
  <si>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</si>
  <si>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</si>
  <si>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</si>
  <si>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</si>
  <si>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</si>
  <si>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</si>
  <si>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</si>
  <si>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</si>
  <si>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</si>
  <si>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</si>
  <si>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</si>
  <si>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</si>
  <si>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</si>
  <si>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</si>
  <si>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</si>
  <si>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</si>
  <si>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</si>
  <si>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</si>
  <si>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</si>
  <si>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</si>
  <si>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</si>
  <si>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</si>
  <si>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</si>
  <si>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</si>
  <si>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</si>
  <si>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</si>
  <si>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</si>
  <si>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</si>
  <si>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</si>
  <si>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</si>
  <si>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</si>
  <si>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</si>
  <si>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</si>
  <si>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</si>
  <si>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</si>
  <si>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</si>
  <si>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</si>
  <si>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</si>
  <si>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</si>
  <si>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</si>
  <si>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</si>
  <si>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</si>
  <si>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</si>
  <si>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</si>
  <si>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</si>
  <si>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</si>
  <si>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</si>
  <si>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</si>
  <si>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</si>
  <si>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</si>
  <si>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</si>
  <si>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</si>
  <si>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</si>
  <si>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</si>
  <si>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</si>
  <si>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</si>
  <si>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</si>
  <si>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</si>
  <si>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</si>
  <si>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</si>
  <si>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</si>
  <si>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</si>
  <si>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</si>
  <si>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</si>
  <si>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</si>
  <si>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</si>
  <si>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</si>
  <si>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</si>
  <si>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</si>
  <si>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</si>
  <si>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</si>
  <si>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</si>
  <si>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</si>
  <si>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</si>
  <si>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</si>
  <si>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</si>
  <si>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</si>
  <si>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</si>
  <si>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</si>
  <si>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</si>
  <si>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</si>
  <si>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</si>
  <si>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</si>
  <si>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</si>
  <si>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</si>
  <si>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</si>
  <si>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</si>
  <si>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</si>
  <si>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</si>
  <si>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</si>
  <si>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</si>
  <si>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</si>
  <si>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</si>
  <si>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</si>
  <si>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</si>
  <si>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</si>
  <si>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</si>
  <si>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</si>
  <si>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</si>
  <si>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</si>
  <si>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</si>
  <si>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</si>
  <si>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</si>
  <si>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</si>
  <si>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</si>
  <si>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</si>
  <si>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</si>
  <si>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</si>
  <si>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</si>
  <si>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</si>
  <si>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</si>
  <si>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</si>
  <si>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</si>
  <si>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</si>
  <si>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</si>
  <si>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</si>
  <si>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</si>
  <si>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</si>
  <si>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</si>
  <si>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</si>
  <si>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</si>
  <si>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</si>
  <si>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</si>
  <si>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</si>
  <si>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</si>
  <si>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</si>
  <si>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</si>
  <si>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</si>
  <si>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</si>
  <si>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</si>
  <si>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</si>
  <si>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</si>
  <si>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</si>
  <si>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</si>
  <si>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</si>
  <si>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</si>
  <si>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</si>
  <si>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</si>
  <si>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</si>
  <si>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</si>
  <si>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</si>
  <si>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</si>
  <si>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</si>
  <si>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</si>
  <si>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</si>
  <si>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</si>
  <si>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</si>
  <si>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</si>
  <si>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</si>
  <si>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</si>
  <si>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</si>
  <si>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</si>
  <si>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</si>
  <si>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</si>
  <si>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</si>
  <si>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</si>
  <si>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</si>
  <si>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</si>
  <si>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</si>
  <si>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</si>
  <si>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</si>
  <si>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</si>
  <si>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</si>
  <si>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</si>
  <si>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</si>
  <si>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</si>
  <si>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</si>
  <si>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</si>
  <si>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</si>
  <si>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</si>
  <si>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</si>
  <si>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</si>
  <si>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</si>
  <si>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</si>
  <si>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</si>
  <si>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</si>
  <si>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</si>
  <si>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</si>
  <si>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</si>
  <si>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</si>
  <si>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</si>
  <si>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</si>
  <si>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</si>
  <si>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</si>
  <si>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</si>
  <si>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</si>
  <si>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</si>
  <si>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</si>
  <si>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</si>
  <si>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</si>
  <si>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</si>
  <si>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</si>
  <si>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</si>
  <si>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</si>
  <si>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</si>
  <si>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</si>
  <si>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</si>
  <si>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</si>
  <si>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</si>
  <si>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</si>
  <si>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</si>
  <si>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</si>
  <si>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</si>
  <si>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</si>
  <si>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</si>
  <si>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</si>
  <si>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</si>
  <si>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</si>
  <si>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</si>
  <si>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</si>
  <si>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</si>
  <si>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</si>
  <si>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</si>
  <si>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</si>
  <si>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</si>
  <si>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</si>
  <si>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</si>
  <si>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</si>
  <si>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</si>
  <si>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</si>
  <si>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</si>
  <si>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</si>
  <si>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</si>
  <si>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</si>
  <si>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</si>
  <si>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</si>
  <si>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</si>
  <si>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</si>
  <si>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</si>
  <si>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</si>
  <si>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</si>
  <si>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</si>
  <si>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</si>
  <si>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</si>
  <si>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</si>
  <si>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</si>
  <si>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</si>
  <si>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</si>
  <si>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</si>
  <si>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</si>
  <si>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</si>
  <si>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</si>
  <si>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</si>
  <si>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</si>
  <si>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</si>
  <si>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</si>
  <si>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</si>
  <si>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</si>
  <si>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</si>
  <si>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</si>
  <si>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</si>
  <si>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</si>
  <si>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</si>
  <si>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</si>
  <si>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</si>
  <si>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</si>
  <si>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</si>
  <si>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</si>
  <si>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</si>
  <si>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</si>
  <si>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</si>
  <si>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</si>
  <si>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</si>
  <si>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</si>
  <si>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</si>
  <si>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</si>
  <si>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</si>
  <si>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</si>
  <si>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</si>
  <si>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</si>
  <si>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</si>
  <si>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</si>
  <si>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</si>
  <si>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</si>
  <si>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</si>
  <si>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</si>
  <si>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</si>
  <si>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</si>
  <si>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</si>
  <si>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</si>
  <si>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</si>
  <si>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</si>
  <si>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</si>
  <si>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</si>
  <si>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</si>
  <si>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</si>
  <si>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</si>
  <si>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</si>
  <si>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</si>
  <si>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</si>
  <si>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</si>
  <si>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</si>
  <si>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</si>
  <si>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</si>
  <si>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</si>
  <si>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</si>
  <si>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</si>
  <si>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</si>
  <si>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</si>
  <si>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</si>
  <si>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</si>
  <si>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</si>
  <si>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</si>
  <si>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</si>
  <si>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</si>
  <si>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</si>
  <si>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</si>
  <si>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</si>
  <si>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</si>
  <si>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</si>
  <si>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</si>
  <si>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</si>
  <si>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</si>
  <si>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</si>
  <si>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</si>
  <si>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</si>
  <si>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</si>
  <si>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</si>
  <si>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</si>
  <si>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</si>
  <si>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</si>
  <si>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</si>
  <si>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</si>
  <si>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</si>
  <si>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</si>
  <si>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</si>
  <si>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</si>
  <si>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</si>
  <si>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</si>
  <si>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</si>
  <si>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</si>
  <si>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</si>
  <si>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</si>
  <si>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</si>
  <si>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</si>
  <si>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</si>
  <si>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</si>
  <si>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</si>
  <si>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</si>
  <si>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</si>
  <si>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</si>
  <si>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</si>
  <si>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</si>
  <si>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</si>
  <si>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</si>
  <si>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</si>
  <si>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</si>
  <si>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</si>
  <si>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</si>
  <si>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</si>
  <si>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</si>
  <si>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</si>
  <si>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</si>
  <si>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</si>
  <si>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</si>
  <si>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</si>
  <si>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</si>
  <si>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</si>
  <si>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</si>
  <si>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</si>
  <si>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</si>
  <si>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</si>
  <si>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</si>
  <si>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</si>
  <si>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</si>
  <si>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</si>
  <si>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</si>
  <si>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</si>
  <si>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</si>
  <si>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</si>
  <si>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</si>
  <si>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</si>
  <si>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</si>
  <si>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</si>
  <si>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</si>
  <si>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</si>
  <si>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</si>
  <si>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</si>
  <si>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</si>
  <si>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</si>
  <si>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</si>
  <si>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</si>
  <si>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</si>
  <si>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</si>
  <si>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</si>
  <si>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</si>
  <si>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</si>
  <si>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</si>
  <si>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</si>
  <si>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</si>
  <si>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</si>
  <si>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</si>
  <si>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</si>
  <si>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</si>
  <si>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</si>
  <si>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</si>
  <si>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</si>
  <si>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</si>
  <si>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</si>
  <si>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</si>
  <si>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</si>
  <si>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</si>
  <si>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</si>
  <si>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</si>
  <si>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</si>
  <si>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</si>
  <si>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</si>
  <si>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</si>
  <si>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</si>
  <si>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</si>
  <si>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</si>
  <si>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</si>
  <si>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</si>
  <si>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</si>
  <si>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</si>
  <si>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</si>
  <si>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</si>
  <si>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</si>
  <si>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</si>
  <si>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</si>
  <si>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</si>
  <si>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</si>
  <si>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</si>
  <si>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</si>
  <si>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</si>
  <si>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</si>
  <si>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</si>
  <si>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</si>
  <si>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</si>
  <si>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</si>
  <si>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</si>
  <si>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</si>
  <si>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</si>
  <si>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</si>
  <si>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</si>
  <si>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</si>
  <si>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</si>
  <si>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</si>
  <si>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</si>
  <si>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</si>
  <si>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</si>
  <si>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</si>
  <si>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</si>
  <si>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</si>
  <si>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</si>
  <si>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</si>
  <si>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</si>
  <si>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</si>
  <si>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</si>
  <si>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</si>
  <si>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</si>
  <si>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</si>
  <si>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</si>
  <si>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</si>
  <si>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</si>
  <si>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</si>
  <si>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</si>
  <si>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</si>
  <si>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</si>
  <si>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</si>
  <si>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</si>
  <si>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</si>
  <si>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</si>
  <si>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</si>
  <si>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</si>
  <si>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</si>
  <si>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</si>
  <si>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</si>
  <si>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</si>
  <si>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</si>
  <si>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</si>
  <si>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</si>
  <si>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</si>
  <si>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</si>
  <si>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</si>
  <si>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</si>
  <si>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</si>
  <si>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</si>
  <si>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</si>
  <si>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</si>
  <si>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</si>
  <si>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</si>
  <si>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</si>
  <si>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</si>
  <si>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</si>
  <si>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</si>
  <si>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</si>
  <si>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</si>
  <si>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</si>
  <si>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</si>
  <si>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</si>
  <si>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</si>
  <si>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</si>
  <si>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</si>
  <si>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</si>
  <si>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</si>
  <si>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</si>
  <si>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</si>
  <si>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</si>
  <si>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</si>
  <si>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</si>
  <si>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</si>
  <si>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</si>
  <si>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</si>
  <si>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</si>
  <si>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</si>
  <si>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</si>
  <si>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</si>
  <si>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</si>
  <si>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</si>
  <si>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</si>
  <si>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</si>
  <si>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</si>
  <si>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</si>
  <si>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</si>
  <si>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</si>
  <si>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</si>
  <si>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</si>
  <si>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</si>
  <si>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</si>
  <si>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</si>
  <si>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</si>
  <si>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</si>
  <si>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</si>
  <si>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</si>
  <si>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</si>
  <si>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</si>
  <si>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</si>
  <si>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</si>
  <si>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</si>
  <si>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</si>
  <si>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</si>
  <si>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</si>
  <si>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</si>
  <si>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</si>
  <si>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</si>
  <si>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</si>
  <si>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</si>
  <si>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</si>
  <si>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</si>
  <si>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</si>
  <si>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</si>
  <si>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</si>
  <si>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</si>
  <si>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</si>
  <si>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</si>
  <si>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</si>
  <si>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</si>
  <si>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</si>
  <si>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</si>
  <si>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</si>
  <si>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</si>
  <si>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</si>
  <si>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</si>
  <si>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</si>
  <si>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</si>
  <si>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</si>
  <si>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</si>
  <si>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</si>
  <si>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</si>
  <si>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</si>
  <si>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</si>
  <si>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</si>
  <si>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</si>
  <si>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</si>
  <si>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</si>
  <si>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</si>
  <si>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</si>
  <si>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</si>
  <si>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</si>
  <si>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</si>
  <si>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</si>
  <si>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</si>
  <si>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</si>
  <si>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</si>
  <si>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</si>
  <si>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</si>
  <si>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</si>
  <si>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</si>
  <si>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</si>
  <si>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</si>
  <si>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</si>
  <si>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</si>
  <si>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</si>
  <si>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</si>
  <si>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</si>
  <si>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</si>
  <si>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</si>
  <si>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</si>
  <si>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</si>
  <si>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</si>
  <si>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</si>
  <si>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</si>
  <si>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</si>
  <si>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</si>
  <si>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</si>
  <si>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</si>
  <si>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</si>
  <si>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</si>
  <si>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</si>
  <si>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</si>
  <si>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</si>
  <si>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</si>
  <si>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</si>
  <si>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</si>
  <si>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</si>
  <si>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</si>
  <si>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</si>
  <si>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</si>
  <si>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</si>
  <si>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</si>
  <si>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</si>
  <si>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</si>
  <si>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</si>
  <si>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</si>
  <si>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</si>
  <si>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</si>
  <si>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</si>
  <si>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</si>
  <si>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</si>
  <si>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</si>
  <si>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</si>
  <si>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</si>
  <si>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</si>
  <si>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</si>
  <si>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</si>
  <si>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</si>
  <si>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</si>
  <si>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</si>
  <si>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</si>
  <si>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</si>
  <si>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</si>
  <si>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</si>
  <si>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</si>
  <si>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</si>
  <si>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</si>
  <si>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</si>
  <si>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</si>
  <si>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</si>
  <si>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</si>
  <si>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</si>
  <si>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</si>
  <si>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</si>
  <si>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</si>
  <si>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</si>
  <si>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</si>
  <si>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</si>
  <si>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</si>
  <si>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</si>
  <si>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</si>
  <si>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</si>
  <si>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</si>
  <si>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</si>
  <si>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</si>
  <si>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</si>
  <si>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</si>
  <si>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</si>
  <si>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</si>
  <si>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</si>
  <si>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</si>
  <si>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</si>
  <si>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</si>
  <si>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</si>
  <si>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</si>
  <si>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</si>
  <si>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</si>
  <si>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</si>
  <si>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</si>
  <si>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</si>
  <si>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</si>
  <si>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</si>
  <si>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</si>
  <si>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</si>
  <si>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</si>
  <si>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</si>
  <si>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</si>
  <si>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</si>
  <si>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</si>
  <si>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</si>
  <si>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</si>
  <si>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</si>
  <si>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</si>
  <si>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</si>
  <si>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</si>
  <si>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</si>
  <si>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</si>
  <si>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</si>
  <si>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</si>
  <si>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</si>
  <si>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</si>
  <si>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</si>
  <si>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</si>
  <si>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</si>
  <si>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</si>
  <si>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</si>
  <si>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</si>
  <si>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</si>
  <si>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</si>
  <si>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</si>
  <si>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</si>
  <si>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</si>
  <si>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</si>
  <si>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</si>
  <si>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</si>
  <si>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</si>
  <si>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</si>
  <si>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</si>
  <si>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</si>
  <si>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</si>
  <si>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</si>
  <si>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</si>
  <si>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</si>
  <si>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</si>
  <si>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</si>
  <si>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</si>
  <si>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</si>
  <si>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</si>
  <si>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</si>
  <si>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</si>
  <si>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</si>
  <si>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</si>
  <si>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</si>
  <si>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</si>
  <si>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</si>
  <si>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</si>
  <si>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</si>
  <si>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</si>
  <si>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</si>
  <si>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</si>
  <si>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</si>
  <si>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</si>
  <si>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</si>
  <si>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</si>
  <si>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</si>
  <si>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</si>
  <si>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</si>
  <si>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</si>
  <si>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</si>
  <si>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</si>
  <si>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</si>
  <si>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</si>
  <si>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</si>
  <si>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</si>
  <si>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</si>
  <si>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</si>
  <si>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</si>
  <si>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</si>
  <si>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</si>
  <si>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</si>
  <si>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</si>
  <si>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</si>
  <si>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</si>
  <si>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</si>
  <si>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</si>
  <si>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</si>
  <si>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</si>
  <si>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</si>
  <si>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</si>
  <si>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</si>
  <si>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</si>
  <si>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</si>
  <si>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</si>
  <si>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</si>
  <si>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</si>
  <si>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</si>
  <si>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</si>
  <si>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</si>
  <si>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</si>
  <si>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</si>
  <si>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</si>
  <si>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</si>
  <si>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</si>
  <si>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</si>
  <si>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</si>
  <si>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</si>
  <si>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</si>
  <si>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</si>
  <si>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</si>
  <si>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</si>
  <si>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</si>
  <si>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</si>
  <si>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</si>
  <si>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</si>
  <si>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</si>
  <si>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</si>
  <si>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</si>
  <si>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</si>
  <si>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</si>
  <si>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</si>
  <si>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</si>
  <si>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</si>
  <si>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</si>
  <si>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</si>
  <si>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</si>
  <si>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</si>
  <si>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</si>
  <si>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</si>
  <si>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</si>
  <si>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</si>
  <si>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</si>
  <si>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</si>
  <si>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</si>
  <si>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</si>
  <si>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</si>
  <si>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</si>
  <si>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</si>
  <si>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</si>
  <si>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</si>
  <si>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</si>
  <si>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</si>
  <si>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</si>
  <si>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</si>
  <si>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</si>
  <si>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</si>
  <si>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</si>
  <si>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</si>
  <si>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</si>
  <si>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</si>
  <si>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</si>
  <si>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</si>
  <si>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</si>
  <si>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</si>
  <si>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</si>
  <si>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</si>
  <si>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</si>
  <si>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</si>
  <si>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</si>
  <si>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</si>
  <si>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</si>
  <si>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</si>
  <si>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</si>
  <si>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</si>
  <si>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</si>
  <si>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</si>
  <si>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</si>
  <si>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</si>
  <si>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</si>
  <si>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</si>
  <si>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</si>
  <si>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</si>
  <si>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</si>
  <si>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</si>
  <si>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</si>
  <si>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</si>
  <si>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</si>
  <si>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</si>
  <si>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</si>
  <si>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</si>
  <si>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</si>
  <si>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</si>
  <si>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</si>
  <si>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</si>
  <si>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</si>
  <si>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</si>
  <si>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</si>
  <si>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</si>
  <si>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</si>
  <si>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</si>
  <si>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</si>
  <si>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</si>
  <si>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</si>
  <si>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</si>
  <si>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</si>
  <si>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</si>
  <si>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</si>
  <si>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</si>
  <si>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</si>
  <si>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</si>
  <si>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</si>
  <si>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</si>
  <si>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</si>
  <si>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</si>
  <si>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</si>
  <si>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</si>
  <si>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</si>
  <si>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</si>
  <si>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</si>
  <si>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</si>
  <si>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</si>
  <si>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</si>
  <si>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</si>
  <si>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</si>
  <si>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</si>
  <si>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</si>
  <si>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</si>
  <si>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</si>
  <si>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</si>
  <si>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</si>
  <si>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</si>
  <si>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</si>
  <si>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</si>
  <si>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</si>
  <si>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</si>
  <si>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</si>
  <si>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</si>
  <si>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</si>
  <si>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</si>
  <si>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</si>
  <si>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</si>
  <si>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</si>
  <si>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</si>
  <si>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</si>
  <si>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</si>
  <si>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</si>
  <si>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</si>
  <si>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</si>
  <si>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</si>
  <si>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</si>
  <si>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</si>
  <si>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</si>
  <si>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</si>
  <si>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</si>
  <si>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</si>
  <si>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</si>
  <si>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</si>
  <si>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</si>
  <si>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</si>
  <si>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</si>
  <si>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</si>
  <si>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</si>
  <si>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</si>
  <si>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</si>
  <si>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</si>
  <si>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</si>
  <si>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</si>
  <si>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</si>
  <si>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</si>
  <si>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</si>
  <si>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</si>
  <si>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</si>
  <si>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</si>
  <si>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</si>
  <si>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</si>
  <si>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</si>
  <si>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</si>
  <si>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</si>
  <si>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</si>
  <si>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</si>
  <si>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</si>
  <si>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</si>
  <si>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</si>
  <si>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</si>
  <si>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</si>
  <si>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</si>
  <si>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</si>
  <si>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</si>
  <si>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</si>
  <si>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</si>
  <si>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</si>
  <si>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</si>
  <si>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</si>
  <si>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</si>
  <si>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</si>
  <si>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</si>
  <si>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</si>
  <si>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</si>
  <si>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</si>
  <si>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</si>
  <si>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</si>
  <si>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</si>
  <si>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</si>
  <si>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</si>
  <si>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</si>
  <si>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</si>
  <si>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</si>
  <si>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</si>
  <si>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</si>
  <si>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</si>
  <si>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</si>
  <si>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</si>
  <si>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</si>
  <si>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</si>
  <si>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</si>
  <si>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</si>
  <si>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</si>
  <si>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</si>
  <si>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</si>
  <si>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</si>
  <si>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</si>
  <si>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</si>
  <si>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</si>
  <si>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</si>
  <si>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</si>
  <si>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</si>
  <si>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</si>
  <si>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</si>
  <si>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</si>
  <si>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</si>
  <si>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</si>
  <si>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</si>
  <si>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</si>
  <si>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</si>
  <si>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</si>
  <si>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</si>
  <si>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</si>
  <si>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</si>
  <si>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</si>
  <si>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</si>
  <si>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</si>
  <si>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</si>
  <si>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</si>
  <si>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</si>
  <si>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</si>
  <si>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</si>
  <si>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</si>
  <si>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</si>
  <si>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</si>
  <si>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</si>
  <si>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</si>
  <si>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</si>
  <si>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</si>
  <si>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</si>
  <si>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</si>
  <si>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</si>
  <si>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</si>
  <si>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</si>
  <si>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</si>
  <si>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</si>
  <si>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</si>
  <si>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</si>
  <si>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</si>
  <si>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</si>
  <si>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</si>
  <si>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</si>
  <si>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</si>
  <si>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</si>
  <si>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</si>
  <si>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</si>
  <si>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</si>
  <si>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</si>
  <si>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</si>
  <si>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</si>
  <si>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</si>
  <si>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</si>
  <si>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</si>
  <si>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</si>
  <si>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</si>
  <si>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</si>
  <si>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</si>
  <si>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</si>
  <si>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</si>
  <si>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</si>
  <si>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</si>
  <si>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</si>
  <si>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</si>
  <si>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</si>
  <si>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</si>
  <si>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</si>
  <si>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</si>
  <si>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</si>
  <si>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</si>
  <si>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</si>
  <si>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</si>
  <si>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</si>
  <si>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</si>
  <si>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</si>
  <si>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</si>
  <si>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</si>
  <si>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</si>
  <si>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</si>
  <si>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</si>
  <si>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</si>
  <si>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</si>
  <si>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</si>
  <si>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</si>
  <si>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</si>
  <si>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</si>
  <si>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</si>
  <si>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</si>
  <si>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</si>
  <si>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</si>
  <si>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</si>
  <si>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</si>
  <si>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</si>
  <si>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</si>
  <si>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</si>
  <si>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</si>
  <si>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</si>
  <si>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</si>
  <si>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</si>
  <si>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</si>
  <si>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</si>
  <si>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</si>
  <si>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</si>
  <si>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</si>
  <si>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</si>
  <si>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</si>
  <si>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</si>
  <si>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</si>
  <si>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</si>
  <si>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</si>
  <si>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</si>
  <si>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</si>
  <si>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</si>
  <si>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</si>
  <si>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</si>
  <si>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</si>
  <si>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</si>
  <si>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</si>
  <si>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</si>
  <si>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</si>
  <si>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</si>
  <si>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</si>
  <si>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</si>
  <si>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</si>
  <si>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</si>
  <si>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</si>
  <si>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</si>
  <si>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</si>
  <si>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</si>
  <si>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</si>
  <si>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</si>
  <si>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</si>
  <si>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</si>
  <si>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</si>
  <si>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</si>
  <si>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</si>
  <si>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</si>
  <si>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</si>
  <si>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</si>
  <si>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</si>
  <si>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</si>
  <si>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</si>
  <si>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</si>
  <si>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</si>
  <si>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</si>
  <si>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</si>
  <si>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</si>
  <si>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</si>
  <si>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</si>
  <si>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</si>
  <si>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</si>
  <si>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</si>
  <si>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</si>
  <si>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</si>
  <si>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</si>
  <si>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</si>
  <si>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</si>
  <si>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</si>
  <si>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</si>
  <si>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</si>
  <si>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</si>
  <si>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</si>
  <si>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</si>
  <si>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</si>
  <si>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</si>
  <si>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</si>
  <si>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</si>
  <si>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</si>
  <si>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</si>
  <si>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</si>
  <si>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</si>
  <si>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</si>
  <si>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</si>
  <si>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</si>
  <si>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</si>
  <si>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</si>
  <si>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</si>
  <si>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</si>
  <si>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</si>
  <si>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</si>
  <si>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</si>
  <si>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</si>
  <si>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</si>
  <si>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</si>
  <si>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</si>
  <si>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</si>
  <si>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</si>
  <si>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</si>
  <si>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</si>
  <si>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</si>
  <si>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</si>
  <si>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</si>
  <si>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</si>
  <si>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</si>
  <si>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</si>
  <si>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</si>
  <si>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</si>
  <si>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</si>
  <si>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</si>
  <si>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</si>
  <si>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</si>
  <si>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</si>
  <si>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</si>
  <si>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</si>
  <si>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</si>
  <si>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</si>
  <si>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</si>
  <si>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</si>
  <si>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</si>
  <si>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</si>
  <si>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</si>
  <si>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</si>
  <si>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</si>
  <si>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</si>
  <si>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</si>
  <si>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</si>
  <si>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</si>
  <si>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</si>
  <si>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</si>
  <si>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</si>
  <si>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</si>
  <si>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</si>
  <si>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</si>
  <si>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</si>
  <si>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</si>
  <si>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</si>
  <si>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</si>
  <si>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</si>
  <si>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</si>
  <si>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</si>
  <si>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</si>
  <si>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</si>
  <si>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</si>
  <si>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</si>
  <si>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</si>
  <si>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</si>
  <si>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</si>
  <si>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</si>
  <si>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</si>
  <si>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</si>
  <si>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</si>
  <si>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</si>
  <si>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</si>
  <si>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</si>
  <si>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</si>
  <si>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</si>
  <si>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</si>
  <si>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</si>
  <si>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</si>
  <si>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</si>
  <si>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</si>
  <si>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</si>
  <si>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</si>
  <si>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</si>
  <si>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</si>
  <si>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</si>
  <si>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</si>
  <si>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</si>
  <si>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</si>
  <si>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</si>
  <si>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</si>
  <si>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</si>
  <si>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</si>
  <si>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</si>
  <si>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</si>
  <si>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</si>
  <si>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</si>
  <si>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</si>
  <si>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</si>
  <si>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</si>
  <si>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</si>
  <si>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</si>
  <si>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</si>
  <si>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</si>
  <si>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</si>
  <si>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</si>
  <si>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</si>
  <si>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</si>
  <si>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</si>
  <si>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</si>
  <si>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</si>
  <si>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</si>
  <si>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</si>
  <si>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</si>
  <si>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</si>
  <si>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</si>
  <si>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</si>
  <si>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</si>
  <si>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</si>
  <si>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</si>
  <si>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</si>
  <si>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</si>
  <si>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</si>
  <si>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</si>
  <si>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</si>
  <si>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</si>
  <si>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</si>
  <si>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</si>
  <si>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</si>
  <si>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</si>
  <si>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</si>
  <si>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</si>
  <si>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</si>
  <si>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</si>
  <si>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</si>
  <si>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</si>
  <si>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</si>
  <si>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</si>
  <si>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</si>
  <si>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</si>
  <si>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</si>
  <si>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</si>
  <si>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</si>
  <si>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</si>
  <si>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</si>
  <si>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</si>
  <si>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</si>
  <si>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</si>
  <si>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</si>
  <si>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</si>
  <si>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</si>
  <si>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</si>
  <si>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</si>
  <si>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</si>
  <si>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</si>
  <si>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</si>
  <si>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</si>
  <si>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</si>
  <si>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</si>
  <si>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</si>
  <si>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</si>
  <si>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</si>
  <si>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</si>
  <si>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</si>
  <si>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</si>
  <si>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</si>
  <si>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</si>
  <si>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</si>
  <si>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</si>
  <si>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</si>
  <si>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</si>
  <si>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</si>
  <si>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</si>
  <si>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</si>
  <si>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</si>
  <si>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</si>
  <si>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</si>
  <si>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</si>
  <si>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</si>
  <si>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</si>
  <si>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</si>
  <si>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</si>
  <si>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</si>
  <si>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</si>
  <si>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</si>
  <si>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</si>
  <si>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</si>
  <si>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</si>
  <si>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</si>
  <si>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</si>
  <si>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</si>
  <si>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</si>
  <si>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</si>
  <si>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</si>
  <si>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</si>
  <si>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</si>
  <si>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</si>
  <si>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</si>
  <si>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</si>
  <si>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</si>
  <si>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</si>
  <si>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</si>
  <si>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</si>
  <si>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</si>
  <si>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</si>
  <si>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</si>
  <si>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</si>
  <si>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</si>
  <si>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</si>
  <si>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</si>
  <si>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</si>
  <si>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</si>
  <si>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</si>
  <si>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</si>
  <si>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</si>
  <si>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</si>
  <si>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</si>
  <si>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</si>
  <si>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</si>
  <si>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</si>
  <si>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</si>
  <si>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</si>
  <si>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</si>
  <si>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</si>
  <si>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</si>
  <si>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</si>
  <si>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</si>
  <si>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</si>
  <si>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</si>
  <si>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</si>
  <si>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</si>
  <si>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</si>
  <si>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</si>
  <si>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</si>
  <si>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</si>
  <si>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</si>
  <si>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</si>
  <si>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</si>
  <si>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</si>
  <si>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</si>
  <si>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</si>
  <si>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</si>
  <si>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</si>
  <si>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</si>
  <si>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</si>
  <si>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</si>
  <si>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</si>
  <si>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</si>
  <si>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</si>
  <si>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</si>
  <si>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</si>
  <si>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</si>
  <si>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</si>
  <si>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</si>
  <si>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</si>
  <si>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</si>
  <si>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</si>
  <si>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</si>
  <si>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</si>
  <si>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</si>
  <si>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</si>
  <si>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</si>
  <si>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</si>
  <si>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</si>
  <si>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</si>
  <si>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</si>
  <si>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</si>
  <si>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</si>
  <si>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</si>
  <si>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</si>
  <si>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</si>
  <si>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</si>
  <si>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</si>
  <si>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</si>
  <si>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</si>
  <si>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</si>
  <si>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</si>
  <si>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</si>
  <si>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</si>
  <si>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</si>
  <si>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</si>
  <si>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</si>
  <si>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</si>
  <si>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</si>
  <si>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</si>
  <si>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</si>
  <si>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</si>
  <si>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</si>
  <si>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</si>
  <si>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</si>
  <si>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</si>
  <si>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</si>
  <si>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</si>
  <si>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</si>
  <si>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</si>
  <si>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</si>
  <si>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</si>
  <si>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</si>
  <si>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</si>
  <si>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</si>
  <si>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</si>
  <si>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</si>
  <si>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</si>
  <si>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</si>
  <si>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</si>
  <si>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</si>
  <si>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</si>
  <si>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</si>
  <si>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</si>
  <si>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</si>
  <si>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</si>
  <si>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</si>
  <si>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</si>
  <si>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</si>
  <si>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</si>
  <si>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</si>
  <si>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</si>
  <si>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</si>
  <si>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</si>
  <si>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</si>
  <si>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</si>
  <si>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</si>
  <si>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</si>
  <si>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</si>
  <si>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</si>
  <si>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</si>
  <si>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</si>
  <si>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</si>
  <si>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</si>
  <si>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</si>
  <si>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</si>
  <si>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</si>
  <si>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</si>
  <si>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</si>
  <si>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</si>
  <si>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</si>
  <si>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</si>
  <si>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</si>
  <si>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</si>
  <si>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</si>
  <si>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</si>
  <si>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</si>
  <si>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</si>
  <si>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</si>
  <si>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</si>
  <si>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</si>
  <si>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</si>
  <si>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</si>
  <si>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</si>
  <si>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</si>
  <si>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</si>
  <si>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</si>
  <si>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</si>
  <si>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</si>
  <si>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</si>
  <si>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</si>
  <si>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</si>
  <si>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</si>
  <si>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</si>
  <si>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</si>
  <si>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</si>
  <si>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</si>
  <si>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</si>
  <si>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</si>
  <si>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</si>
  <si>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</si>
  <si>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</si>
  <si>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</si>
  <si>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</si>
  <si>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</si>
  <si>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</si>
  <si>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</si>
  <si>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</si>
  <si>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</si>
  <si>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</si>
  <si>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</si>
  <si>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</si>
  <si>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</si>
  <si>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</si>
  <si>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</si>
  <si>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</si>
  <si>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</si>
  <si>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</si>
  <si>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</si>
  <si>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</si>
  <si>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</si>
  <si>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</si>
  <si>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</si>
  <si>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</si>
  <si>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</si>
  <si>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</si>
  <si>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</si>
  <si>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</si>
  <si>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</si>
  <si>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</si>
  <si>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</si>
  <si>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</si>
  <si>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</si>
  <si>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</si>
  <si>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</si>
  <si>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</si>
  <si>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</si>
  <si>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</si>
  <si>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</si>
  <si>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</si>
  <si>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</si>
  <si>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</si>
  <si>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</si>
  <si>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</si>
  <si>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</si>
  <si>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</si>
  <si>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</si>
  <si>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</si>
  <si>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</si>
  <si>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</si>
  <si>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</si>
  <si>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</si>
  <si>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</si>
  <si>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</si>
  <si>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</si>
  <si>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</si>
  <si>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</si>
  <si>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</si>
  <si>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</si>
  <si>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</si>
  <si>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</si>
  <si>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</si>
  <si>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</si>
  <si>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</si>
  <si>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</si>
  <si>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</si>
  <si>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</si>
  <si>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</si>
  <si>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</si>
  <si>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</si>
  <si>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</si>
  <si>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</si>
  <si>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</si>
  <si>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</si>
  <si>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</si>
  <si>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</si>
  <si>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</si>
  <si>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</si>
  <si>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</si>
  <si>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</si>
  <si>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</si>
  <si>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</si>
  <si>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</si>
  <si>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</si>
  <si>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</si>
  <si>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</si>
  <si>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</si>
  <si>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</si>
  <si>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</si>
  <si>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</si>
  <si>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</si>
  <si>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</si>
  <si>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</si>
  <si>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</si>
  <si>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</si>
  <si>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</si>
  <si>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</si>
  <si>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</si>
  <si>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</si>
  <si>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</si>
  <si>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</si>
  <si>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</si>
  <si>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</si>
  <si>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</si>
  <si>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</si>
  <si>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</si>
  <si>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</si>
  <si>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</si>
  <si>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</si>
  <si>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</si>
  <si>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</si>
  <si>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</si>
  <si>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</si>
  <si>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</si>
  <si>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</si>
  <si>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</si>
  <si>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</si>
  <si>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</si>
  <si>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</si>
  <si>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</si>
  <si>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</si>
  <si>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</si>
  <si>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</si>
  <si>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</si>
  <si>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</si>
  <si>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</si>
  <si>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</si>
  <si>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</si>
  <si>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</si>
  <si>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</si>
  <si>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</si>
  <si>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</si>
  <si>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</si>
  <si>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</si>
  <si>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</si>
  <si>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</si>
  <si>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</si>
  <si>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</si>
  <si>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</si>
  <si>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</si>
  <si>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</si>
  <si>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</si>
  <si>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</si>
  <si>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</si>
  <si>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</si>
  <si>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</si>
  <si>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</si>
  <si>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</si>
  <si>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</si>
  <si>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</si>
  <si>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</si>
  <si>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</si>
  <si>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</si>
  <si>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</si>
  <si>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</si>
  <si>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</si>
  <si>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</si>
  <si>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</si>
  <si>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</si>
  <si>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</si>
  <si>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</si>
  <si>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</si>
  <si>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</si>
  <si>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</si>
  <si>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</si>
  <si>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</si>
  <si>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</si>
  <si>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</si>
  <si>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</si>
  <si>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</si>
  <si>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</si>
  <si>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</si>
  <si>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</si>
  <si>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</si>
  <si>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</si>
  <si>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</si>
  <si>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</si>
  <si>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</si>
  <si>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</si>
  <si>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</si>
  <si>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</si>
  <si>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</si>
  <si>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</si>
  <si>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</si>
  <si>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</si>
  <si>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</si>
  <si>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</si>
  <si>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</si>
  <si>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</si>
  <si>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</si>
  <si>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</si>
  <si>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</si>
  <si>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</si>
  <si>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</si>
  <si>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</si>
  <si>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</si>
  <si>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</si>
  <si>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</si>
  <si>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</si>
  <si>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</si>
  <si>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</si>
  <si>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</si>
  <si>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</si>
  <si>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</si>
  <si>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</si>
  <si>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</si>
  <si>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</si>
  <si>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</si>
  <si>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</si>
  <si>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</si>
  <si>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</si>
  <si>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</si>
  <si>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</si>
  <si>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</si>
  <si>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</si>
  <si>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</si>
  <si>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</si>
  <si>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</si>
  <si>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</si>
  <si>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</si>
  <si>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</si>
  <si>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</si>
  <si>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</si>
  <si>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</si>
  <si>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</si>
  <si>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</si>
  <si>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</si>
  <si>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</si>
  <si>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</si>
  <si>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</si>
  <si>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</si>
  <si>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</si>
  <si>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</si>
  <si>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</si>
  <si>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</si>
  <si>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</si>
  <si>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</si>
  <si>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</si>
  <si>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</si>
  <si>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</si>
  <si>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</si>
  <si>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</si>
  <si>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</si>
  <si>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</si>
  <si>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</si>
  <si>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</si>
  <si>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</si>
  <si>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</si>
  <si>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</si>
  <si>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</si>
  <si>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</si>
  <si>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</si>
  <si>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</si>
  <si>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</si>
  <si>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</si>
  <si>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</si>
  <si>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</si>
  <si>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</si>
  <si>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</si>
  <si>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</si>
  <si>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</si>
  <si>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</si>
  <si>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</si>
  <si>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</si>
  <si>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</si>
  <si>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</si>
  <si>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</si>
  <si>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</si>
  <si>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</si>
  <si>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</si>
  <si>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</si>
  <si>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</si>
  <si>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</si>
  <si>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</si>
  <si>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</si>
  <si>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</si>
  <si>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</si>
  <si>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</si>
  <si>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</si>
  <si>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</si>
  <si>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</si>
  <si>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</si>
  <si>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</si>
  <si>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</si>
  <si>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</si>
  <si>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</si>
  <si>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</si>
  <si>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</si>
  <si>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</si>
  <si>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</si>
  <si>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</si>
  <si>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</si>
  <si>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</si>
  <si>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</si>
  <si>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</si>
  <si>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</si>
  <si>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</si>
  <si>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</si>
  <si>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</si>
  <si>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</si>
  <si>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</si>
  <si>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</si>
  <si>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</si>
  <si>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</si>
  <si>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</si>
  <si>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</si>
  <si>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</si>
  <si>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</si>
  <si>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</si>
  <si>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</si>
  <si>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</si>
  <si>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</si>
  <si>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</si>
  <si>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</si>
  <si>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</si>
  <si>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</si>
  <si>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</si>
  <si>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</si>
  <si>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</si>
  <si>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</si>
  <si>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</si>
  <si>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</si>
  <si>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</si>
  <si>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</si>
  <si>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</si>
  <si>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</si>
  <si>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</si>
  <si>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</si>
  <si>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</si>
  <si>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</si>
  <si>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</si>
  <si>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</si>
  <si>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</si>
  <si>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</si>
  <si>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</si>
  <si>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</si>
  <si>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</si>
  <si>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</si>
  <si>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</si>
  <si>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</si>
  <si>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</si>
  <si>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</si>
  <si>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</si>
  <si>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</si>
  <si>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</si>
  <si>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</si>
  <si>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</si>
  <si>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</si>
  <si>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</si>
  <si>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</si>
  <si>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</si>
  <si>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</si>
  <si>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</si>
  <si>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</si>
  <si>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</si>
  <si>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</si>
  <si>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</si>
  <si>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</si>
  <si>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</si>
  <si>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</si>
  <si>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</si>
  <si>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</si>
  <si>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</si>
  <si>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</si>
  <si>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</si>
  <si>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</si>
  <si>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</si>
  <si>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</si>
  <si>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</si>
  <si>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</si>
  <si>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</si>
  <si>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</si>
  <si>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</si>
  <si>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</si>
  <si>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</si>
  <si>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</si>
  <si>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</si>
  <si>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</si>
  <si>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</si>
  <si>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</si>
  <si>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</si>
  <si>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</si>
  <si>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</si>
  <si>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</si>
  <si>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</si>
  <si>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</si>
  <si>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</si>
  <si>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</si>
  <si>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</si>
  <si>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</si>
  <si>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</si>
  <si>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</si>
  <si>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</si>
  <si>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</si>
  <si>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</si>
  <si>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</si>
  <si>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</si>
  <si>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</si>
  <si>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</si>
  <si>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</si>
  <si>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</si>
  <si>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</si>
  <si>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</si>
  <si>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</si>
  <si>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</si>
  <si>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</si>
  <si>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</si>
  <si>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</si>
  <si>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</si>
  <si>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</si>
  <si>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</si>
  <si>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</si>
  <si>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</si>
  <si>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</si>
  <si>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</si>
  <si>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</si>
  <si>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</si>
  <si>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</si>
  <si>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</si>
  <si>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</si>
  <si>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</si>
  <si>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</si>
  <si>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</si>
  <si>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</si>
  <si>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</si>
  <si>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</si>
  <si>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</si>
  <si>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</si>
  <si>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</si>
  <si>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</si>
  <si>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</si>
  <si>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</si>
  <si>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</si>
  <si>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</si>
  <si>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</si>
  <si>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</si>
  <si>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</si>
  <si>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</si>
  <si>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</si>
  <si>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</si>
  <si>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</si>
  <si>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</si>
  <si>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</si>
  <si>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</si>
  <si>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</si>
  <si>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</si>
  <si>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</si>
  <si>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</si>
  <si>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</si>
  <si>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</si>
  <si>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</si>
  <si>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</si>
  <si>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</si>
  <si>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</si>
  <si>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</si>
  <si>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</si>
  <si>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</si>
  <si>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</si>
  <si>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</si>
  <si>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</si>
  <si>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</si>
  <si>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</si>
  <si>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</si>
  <si>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</si>
  <si>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</si>
  <si>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</si>
  <si>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</si>
  <si>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</si>
  <si>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</si>
  <si>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</si>
  <si>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</si>
  <si>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</si>
  <si>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</si>
  <si>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</si>
  <si>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</si>
  <si>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</si>
  <si>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</si>
  <si>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</si>
  <si>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</si>
  <si>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</si>
  <si>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</si>
  <si>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</si>
  <si>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</si>
  <si>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</si>
  <si>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</si>
  <si>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</si>
  <si>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</si>
  <si>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</si>
  <si>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</si>
  <si>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</si>
  <si>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</si>
  <si>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</si>
  <si>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</si>
  <si>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</si>
  <si>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</si>
  <si>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</si>
  <si>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</si>
  <si>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</si>
  <si>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</si>
  <si>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</si>
  <si>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</si>
  <si>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</si>
  <si>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</si>
  <si>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</si>
  <si>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</si>
  <si>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</si>
  <si>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</si>
  <si>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</si>
  <si>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</si>
  <si>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</si>
  <si>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</si>
  <si>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</si>
  <si>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</si>
  <si>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</si>
  <si>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</si>
  <si>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</si>
  <si>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</si>
  <si>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</si>
  <si>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</si>
  <si>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</si>
  <si>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</si>
  <si>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</si>
  <si>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</si>
  <si>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</si>
  <si>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</si>
  <si>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</si>
  <si>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</si>
  <si>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</si>
  <si>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</si>
  <si>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</si>
  <si>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</si>
  <si>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</si>
  <si>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</si>
  <si>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</si>
  <si>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</si>
  <si>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</si>
  <si>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</si>
  <si>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</si>
  <si>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</si>
  <si>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</si>
  <si>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</si>
  <si>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</si>
  <si>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</si>
  <si>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</si>
  <si>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</si>
  <si>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</si>
  <si>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</si>
  <si>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</si>
  <si>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</si>
  <si>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</si>
  <si>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</si>
  <si>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</si>
  <si>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</si>
  <si>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</si>
  <si>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</si>
  <si>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</si>
  <si>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</si>
  <si>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</si>
  <si>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</si>
  <si>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</si>
  <si>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</si>
  <si>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</si>
  <si>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</si>
  <si>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</si>
  <si>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</si>
  <si>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</si>
  <si>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</si>
  <si>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</si>
  <si>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</si>
  <si>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</si>
  <si>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</si>
  <si>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</si>
  <si>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</si>
  <si>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</si>
  <si>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</si>
  <si>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</si>
  <si>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</si>
  <si>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</si>
  <si>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</si>
  <si>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</si>
  <si>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</si>
  <si>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</si>
  <si>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</si>
  <si>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</si>
  <si>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</si>
  <si>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</si>
  <si>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</si>
  <si>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</si>
  <si>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</si>
  <si>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</si>
  <si>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</si>
  <si>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</si>
  <si>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</si>
  <si>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</si>
  <si>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</si>
  <si>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</si>
  <si>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</si>
  <si>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</si>
  <si>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</si>
  <si>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</si>
  <si>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</si>
  <si>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</si>
  <si>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</si>
  <si>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</si>
  <si>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</si>
  <si>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</si>
  <si>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</si>
  <si>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</si>
  <si>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</si>
  <si>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</si>
  <si>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</si>
  <si>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</si>
  <si>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</si>
  <si>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</si>
  <si>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</si>
  <si>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</si>
  <si>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</si>
  <si>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</si>
  <si>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</si>
  <si>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</si>
  <si>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</si>
  <si>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</si>
  <si>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</si>
  <si>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</si>
  <si>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</si>
  <si>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</si>
  <si>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</si>
  <si>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</si>
  <si>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</si>
  <si>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</si>
  <si>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</si>
  <si>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</si>
  <si>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</si>
  <si>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</si>
  <si>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</si>
  <si>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</si>
  <si>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</si>
  <si>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</si>
  <si>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</si>
  <si>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</si>
  <si>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</si>
  <si>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</si>
  <si>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</si>
  <si>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</si>
  <si>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</si>
  <si>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</si>
  <si>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</si>
  <si>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</si>
  <si>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</si>
  <si>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</si>
  <si>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</si>
  <si>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</si>
  <si>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</si>
  <si>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</si>
  <si>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</si>
  <si>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</si>
  <si>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</si>
  <si>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</si>
  <si>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</si>
  <si>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</si>
  <si>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</si>
  <si>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</si>
  <si>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</si>
  <si>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</si>
  <si>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</si>
  <si>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</si>
  <si>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</si>
  <si>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</si>
  <si>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</si>
  <si>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</si>
  <si>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</si>
  <si>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</si>
  <si>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</si>
  <si>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</si>
  <si>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</si>
  <si>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</si>
  <si>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</si>
  <si>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</si>
  <si>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</si>
  <si>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</si>
  <si>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</si>
  <si>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</si>
  <si>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</si>
  <si>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</si>
  <si>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</si>
  <si>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</si>
  <si>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</si>
  <si>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</si>
  <si>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</si>
  <si>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</si>
  <si>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</si>
  <si>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</si>
  <si>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</si>
  <si>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</si>
  <si>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</si>
  <si>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</si>
  <si>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</si>
  <si>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</si>
  <si>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</si>
  <si>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</si>
  <si>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</si>
  <si>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</si>
  <si>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</si>
  <si>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</si>
  <si>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</si>
  <si>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</si>
  <si>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</si>
  <si>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</si>
  <si>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</si>
  <si>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</si>
  <si>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</si>
  <si>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</si>
  <si>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</si>
  <si>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</si>
  <si>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</si>
  <si>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</si>
  <si>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</si>
  <si>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</si>
  <si>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</si>
  <si>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</si>
  <si>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</si>
  <si>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</si>
  <si>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</si>
  <si>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</si>
  <si>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</si>
  <si>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</si>
  <si>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</si>
  <si>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</si>
  <si>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</si>
  <si>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</si>
  <si>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</si>
  <si>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</si>
  <si>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</si>
  <si>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</si>
  <si>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</si>
  <si>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</si>
  <si>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</si>
  <si>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</si>
  <si>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</si>
  <si>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</si>
  <si>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</si>
  <si>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</si>
  <si>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</si>
  <si>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</si>
  <si>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</si>
  <si>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</si>
  <si>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</si>
  <si>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</si>
  <si>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</si>
  <si>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</si>
  <si>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</si>
  <si>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</si>
  <si>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</si>
  <si>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</si>
  <si>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</si>
  <si>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</si>
  <si>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</si>
  <si>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</si>
  <si>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</si>
  <si>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</si>
  <si>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</si>
  <si>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</si>
  <si>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</si>
  <si>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</si>
  <si>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</si>
  <si>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</si>
  <si>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</si>
  <si>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</si>
  <si>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</si>
  <si>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</si>
  <si>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</si>
  <si>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</si>
  <si>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</si>
  <si>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</si>
  <si>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</si>
  <si>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</si>
  <si>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</si>
  <si>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</si>
  <si>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</si>
  <si>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</si>
  <si>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</si>
  <si>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</si>
  <si>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</si>
  <si>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</si>
  <si>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</si>
  <si>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</si>
  <si>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</si>
  <si>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</si>
  <si>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</si>
  <si>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</si>
  <si>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</si>
  <si>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</si>
  <si>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</si>
  <si>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</si>
  <si>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</si>
  <si>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</si>
  <si>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</si>
  <si>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</si>
  <si>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</si>
  <si>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</si>
  <si>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</si>
  <si>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</si>
  <si>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</si>
  <si>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</si>
  <si>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</si>
  <si>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</si>
  <si>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</si>
  <si>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</si>
  <si>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</si>
  <si>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</si>
  <si>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</si>
  <si>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</si>
  <si>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</si>
  <si>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</si>
  <si>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</si>
  <si>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</si>
  <si>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</si>
  <si>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</si>
  <si>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</si>
  <si>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</si>
  <si>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</si>
  <si>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</si>
  <si>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</si>
  <si>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</si>
  <si>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</si>
  <si>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</si>
  <si>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</si>
  <si>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</si>
  <si>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</si>
  <si>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</si>
  <si>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</si>
  <si>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</si>
  <si>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</si>
  <si>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</si>
  <si>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</si>
  <si>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</si>
  <si>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</si>
  <si>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</si>
  <si>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</si>
  <si>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</si>
  <si>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</si>
  <si>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</si>
  <si>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</si>
  <si>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</si>
  <si>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</si>
  <si>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</si>
  <si>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</si>
  <si>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</si>
  <si>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</si>
  <si>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</si>
  <si>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</si>
  <si>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</si>
  <si>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</si>
  <si>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</si>
  <si>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</si>
  <si>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</si>
  <si>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</si>
  <si>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</si>
  <si>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</si>
  <si>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</si>
  <si>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</si>
  <si>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</si>
  <si>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</si>
  <si>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</si>
  <si>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</si>
  <si>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</si>
  <si>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</si>
  <si>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</si>
  <si>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</si>
  <si>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</si>
  <si>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</si>
  <si>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</si>
  <si>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</si>
  <si>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</si>
  <si>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</si>
  <si>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</si>
  <si>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</si>
  <si>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</si>
  <si>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</si>
  <si>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</si>
  <si>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</si>
  <si>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</si>
  <si>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</si>
  <si>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</si>
  <si>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</si>
  <si>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</si>
  <si>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</si>
  <si>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</si>
  <si>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</si>
  <si>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</si>
  <si>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</si>
  <si>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</si>
  <si>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</si>
  <si>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</si>
  <si>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</si>
  <si>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</si>
  <si>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</si>
  <si>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</si>
  <si>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</si>
  <si>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</si>
  <si>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</si>
  <si>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</si>
  <si>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</si>
  <si>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</si>
  <si>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</si>
  <si>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</si>
  <si>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</si>
  <si>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</si>
  <si>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</si>
  <si>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</si>
  <si>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</si>
  <si>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</si>
  <si>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</si>
  <si>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</si>
  <si>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</si>
  <si>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</si>
  <si>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</si>
  <si>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</si>
  <si>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</si>
  <si>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</si>
  <si>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</si>
  <si>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</si>
  <si>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</si>
  <si>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</si>
  <si>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</si>
  <si>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</si>
  <si>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</si>
  <si>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</si>
  <si>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</si>
  <si>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</si>
  <si>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</si>
  <si>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</si>
  <si>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</si>
  <si>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</si>
  <si>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</si>
  <si>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</si>
  <si>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</si>
  <si>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</si>
  <si>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</si>
  <si>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</si>
  <si>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</si>
  <si>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</si>
  <si>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</si>
  <si>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</si>
  <si>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</si>
  <si>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</si>
  <si>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</si>
  <si>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</si>
  <si>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</si>
  <si>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</si>
  <si>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</si>
  <si>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</si>
  <si>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</si>
  <si>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</si>
  <si>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</si>
  <si>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</si>
  <si>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</si>
  <si>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</si>
  <si>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</si>
  <si>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</si>
  <si>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</si>
  <si>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</si>
  <si>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</si>
  <si>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</si>
  <si>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</si>
  <si>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</si>
  <si>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</si>
  <si>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</si>
  <si>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</si>
  <si>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</si>
  <si>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</si>
  <si>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</si>
  <si>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</si>
  <si>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</si>
  <si>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</si>
  <si>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</si>
  <si>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</si>
  <si>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</si>
  <si>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</si>
  <si>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</si>
  <si>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</si>
  <si>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</si>
  <si>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</si>
  <si>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</si>
  <si>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</si>
  <si>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</si>
  <si>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</si>
  <si>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</si>
  <si>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</si>
  <si>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</si>
  <si>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</si>
  <si>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</si>
  <si>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</si>
  <si>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</si>
  <si>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</si>
  <si>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</si>
  <si>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</si>
  <si>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</si>
  <si>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</si>
  <si>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</si>
  <si>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</si>
  <si>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</si>
  <si>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</si>
  <si>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</si>
  <si>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</si>
  <si>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</si>
  <si>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</si>
  <si>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</si>
  <si>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</si>
  <si>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</si>
  <si>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</si>
  <si>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</si>
  <si>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</si>
  <si>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</si>
  <si>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</si>
  <si>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</si>
  <si>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</si>
  <si>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</si>
  <si>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</si>
  <si>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</si>
  <si>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</si>
  <si>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</si>
  <si>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</si>
  <si>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</si>
  <si>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</si>
  <si>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</si>
  <si>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</si>
  <si>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</si>
  <si>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</si>
  <si>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</si>
  <si>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</si>
  <si>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</si>
  <si>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</si>
  <si>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</si>
  <si>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</si>
  <si>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</si>
  <si>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</si>
  <si>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</si>
  <si>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</si>
  <si>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</si>
  <si>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</si>
  <si>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</si>
  <si>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</si>
  <si>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</si>
  <si>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</si>
  <si>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</si>
  <si>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</si>
  <si>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</si>
  <si>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</si>
  <si>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</si>
  <si>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</si>
  <si>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</si>
  <si>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</si>
  <si>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</si>
  <si>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</si>
  <si>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</si>
  <si>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</si>
  <si>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</si>
  <si>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</si>
  <si>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</si>
  <si>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</si>
  <si>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</si>
  <si>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</si>
  <si>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</si>
  <si>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</si>
  <si>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</si>
  <si>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</si>
  <si>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</si>
  <si>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</si>
  <si>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</si>
  <si>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</si>
  <si>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</si>
  <si>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</si>
  <si>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</si>
  <si>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</si>
  <si>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</si>
  <si>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</si>
  <si>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</si>
  <si>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</si>
  <si>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</si>
  <si>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</si>
  <si>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</si>
  <si>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</si>
  <si>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</si>
  <si>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</si>
  <si>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</si>
  <si>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</si>
  <si>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</si>
  <si>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</si>
  <si>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</si>
  <si>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</si>
  <si>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</si>
  <si>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</si>
  <si>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</si>
  <si>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</si>
  <si>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</si>
  <si>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</si>
  <si>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</si>
  <si>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</si>
  <si>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</si>
  <si>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</si>
  <si>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</si>
  <si>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</si>
  <si>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</si>
  <si>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</si>
  <si>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</si>
  <si>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</si>
  <si>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</si>
  <si>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</si>
  <si>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</si>
  <si>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</si>
  <si>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</si>
  <si>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</si>
  <si>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</si>
  <si>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</si>
  <si>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</si>
  <si>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</si>
  <si>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</si>
  <si>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</si>
  <si>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</si>
  <si>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</si>
  <si>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</si>
  <si>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</si>
  <si>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</si>
  <si>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</si>
  <si>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</si>
  <si>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</si>
  <si>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</si>
  <si>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</si>
  <si>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</si>
  <si>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</si>
  <si>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</si>
  <si>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</si>
  <si>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</si>
  <si>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</si>
  <si>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</si>
  <si>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</si>
  <si>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</si>
  <si>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</si>
  <si>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</si>
  <si>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</si>
  <si>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</si>
  <si>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</si>
  <si>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</si>
  <si>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</si>
  <si>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</si>
  <si>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</si>
  <si>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</si>
  <si>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</si>
  <si>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</si>
  <si>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</si>
  <si>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</si>
  <si>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</si>
  <si>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</si>
  <si>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</si>
  <si>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</si>
  <si>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</si>
  <si>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</si>
  <si>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</si>
  <si>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</si>
  <si>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</si>
  <si>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</si>
  <si>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</si>
  <si>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</si>
  <si>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</si>
  <si>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</si>
  <si>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</si>
  <si>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</si>
  <si>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</si>
  <si>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</si>
  <si>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</si>
  <si>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</si>
  <si>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</si>
  <si>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</si>
  <si>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</si>
  <si>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</si>
  <si>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</si>
  <si>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</si>
  <si>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</si>
  <si>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</si>
  <si>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</si>
  <si>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</si>
  <si>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</si>
  <si>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</si>
  <si>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</si>
  <si>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</si>
  <si>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</si>
  <si>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</si>
  <si>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</si>
  <si>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</si>
  <si>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</si>
  <si>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</si>
  <si>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</si>
  <si>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</si>
  <si>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</si>
  <si>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</si>
  <si>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</si>
  <si>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</si>
  <si>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</si>
  <si>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</si>
  <si>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</si>
  <si>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</si>
  <si>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</si>
  <si>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</si>
  <si>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</si>
  <si>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</si>
  <si>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</si>
  <si>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</si>
  <si>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</si>
  <si>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</si>
  <si>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</si>
  <si>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</si>
  <si>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</si>
  <si>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</si>
  <si>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</si>
  <si>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</si>
  <si>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</si>
  <si>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</si>
  <si>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</si>
  <si>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</si>
  <si>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</si>
  <si>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</si>
  <si>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</si>
  <si>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</si>
  <si>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</si>
  <si>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</si>
  <si>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</si>
  <si>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</si>
  <si>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</si>
  <si>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</si>
  <si>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</si>
  <si>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</si>
  <si>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</si>
  <si>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</si>
  <si>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</si>
  <si>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</si>
  <si>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</si>
  <si>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</si>
  <si>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</si>
  <si>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</si>
  <si>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</si>
  <si>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</si>
  <si>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</si>
  <si>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</si>
  <si>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</si>
  <si>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</si>
  <si>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</si>
  <si>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</si>
  <si>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</si>
  <si>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</si>
  <si>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</si>
  <si>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</si>
  <si>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</si>
  <si>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</si>
  <si>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</si>
  <si>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</si>
  <si>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</si>
  <si>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</si>
  <si>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</si>
  <si>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</si>
  <si>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</si>
  <si>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</si>
  <si>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</si>
  <si>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</si>
  <si>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</si>
  <si>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</si>
  <si>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</si>
  <si>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</si>
  <si>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</si>
  <si>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</si>
  <si>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</si>
  <si>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</si>
  <si>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</si>
  <si>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</si>
  <si>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</si>
  <si>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</si>
  <si>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</si>
  <si>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</si>
  <si>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</si>
  <si>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</si>
  <si>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</si>
  <si>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</si>
  <si>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</si>
  <si>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</si>
  <si>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</si>
  <si>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</si>
  <si>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</si>
  <si>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</si>
  <si>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</si>
  <si>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</si>
  <si>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</si>
  <si>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</si>
  <si>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</si>
  <si>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</si>
  <si>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</si>
  <si>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</si>
  <si>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</si>
  <si>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</si>
  <si>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</si>
  <si>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</si>
  <si>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</si>
  <si>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</si>
  <si>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</si>
  <si>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</si>
  <si>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</si>
  <si>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</si>
  <si>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</si>
  <si>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</si>
  <si>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</si>
  <si>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</si>
  <si>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</si>
  <si>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</si>
  <si>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</si>
  <si>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</si>
  <si>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</si>
  <si>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</si>
  <si>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</si>
  <si>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</si>
  <si>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</si>
  <si>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</si>
  <si>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</si>
  <si>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</si>
  <si>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</si>
  <si>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</si>
  <si>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</si>
  <si>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</si>
  <si>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</si>
  <si>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</si>
  <si>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</si>
  <si>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</si>
  <si>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</si>
  <si>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</si>
  <si>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</si>
  <si>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</si>
  <si>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</si>
  <si>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</si>
  <si>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</si>
  <si>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</si>
  <si>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</si>
  <si>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</si>
  <si>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</si>
  <si>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</si>
  <si>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</si>
  <si>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</si>
  <si>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</si>
  <si>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</si>
  <si>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</si>
  <si>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</si>
  <si>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</si>
  <si>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</si>
  <si>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</si>
  <si>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</si>
  <si>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</si>
  <si>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</si>
  <si>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</si>
  <si>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</si>
  <si>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</si>
  <si>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</si>
  <si>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</si>
  <si>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</si>
  <si>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</si>
  <si>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</si>
  <si>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</si>
  <si>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</si>
  <si>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</si>
  <si>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</si>
  <si>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</si>
  <si>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</si>
  <si>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</si>
  <si>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</si>
  <si>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</si>
  <si>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</si>
  <si>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</si>
  <si>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</si>
  <si>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</si>
  <si>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</si>
  <si>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</si>
  <si>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</si>
  <si>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</si>
  <si>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</si>
  <si>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</si>
  <si>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</si>
  <si>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</si>
  <si>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</si>
  <si>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</si>
  <si>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</si>
  <si>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</si>
  <si>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</si>
  <si>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</si>
  <si>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</si>
  <si>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</si>
  <si>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</si>
  <si>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</si>
  <si>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</si>
  <si>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</si>
  <si>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</si>
  <si>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</si>
  <si>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</si>
  <si>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</si>
  <si>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</si>
  <si>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</si>
  <si>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</si>
  <si>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</si>
  <si>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</si>
  <si>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</si>
  <si>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</si>
  <si>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</si>
  <si>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</si>
  <si>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</si>
  <si>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</si>
  <si>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</si>
  <si>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</si>
  <si>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</si>
  <si>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</si>
  <si>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</si>
  <si>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</si>
  <si>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</si>
  <si>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</si>
  <si>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</si>
  <si>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</si>
  <si>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</si>
  <si>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</si>
  <si>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</si>
  <si>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</si>
  <si>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</si>
  <si>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</si>
  <si>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</si>
  <si>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</si>
  <si>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</si>
  <si>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</si>
  <si>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</si>
  <si>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</si>
  <si>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</si>
  <si>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</si>
  <si>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</si>
  <si>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</si>
  <si>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</si>
  <si>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</si>
  <si>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</si>
  <si>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</si>
  <si>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</si>
  <si>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</si>
  <si>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</si>
  <si>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</si>
  <si>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</si>
  <si>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</si>
  <si>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</si>
  <si>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</si>
  <si>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</si>
  <si>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</si>
  <si>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</si>
  <si>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</si>
  <si>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</si>
  <si>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</si>
  <si>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</si>
  <si>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</si>
  <si>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</si>
  <si>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</si>
  <si>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</si>
  <si>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</si>
  <si>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</si>
  <si>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</si>
  <si>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</si>
  <si>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</si>
  <si>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</si>
  <si>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</si>
  <si>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</si>
  <si>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</si>
  <si>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</si>
  <si>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</si>
  <si>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</si>
  <si>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</si>
  <si>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</si>
  <si>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</si>
  <si>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</si>
  <si>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</si>
  <si>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</si>
  <si>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</si>
  <si>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</si>
  <si>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</si>
  <si>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</si>
  <si>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</si>
  <si>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</si>
  <si>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</si>
  <si>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</si>
  <si>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</si>
  <si>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</si>
  <si>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</si>
  <si>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</si>
  <si>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</si>
  <si>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</si>
  <si>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</si>
  <si>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</si>
  <si>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</si>
  <si>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</si>
  <si>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</si>
  <si>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</si>
  <si>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</si>
  <si>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</si>
  <si>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</si>
  <si>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</si>
  <si>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</si>
  <si>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</si>
  <si>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</si>
  <si>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</si>
  <si>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</si>
  <si>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</si>
  <si>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</si>
  <si>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</si>
  <si>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</si>
  <si>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</si>
  <si>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</si>
  <si>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</si>
  <si>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</si>
  <si>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</si>
  <si>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</si>
  <si>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</si>
  <si>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</si>
  <si>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</si>
  <si>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</si>
  <si>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</si>
  <si>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</si>
  <si>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</si>
  <si>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</si>
  <si>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</si>
  <si>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</si>
  <si>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</si>
  <si>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</si>
  <si>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</si>
  <si>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</si>
  <si>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</si>
  <si>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</si>
  <si>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</si>
  <si>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</si>
  <si>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</si>
  <si>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</si>
  <si>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</si>
  <si>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</si>
  <si>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</si>
  <si>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</si>
  <si>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</si>
  <si>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</si>
  <si>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</si>
  <si>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</si>
  <si>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</si>
  <si>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</si>
  <si>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</si>
  <si>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</si>
  <si>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</si>
  <si>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</si>
  <si>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</si>
  <si>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</si>
  <si>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</si>
  <si>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</si>
  <si>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</si>
  <si>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</si>
  <si>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</si>
  <si>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</si>
  <si>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</si>
  <si>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</si>
  <si>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</si>
  <si>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</si>
  <si>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</si>
  <si>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</si>
  <si>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</si>
  <si>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</si>
  <si>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</si>
  <si>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</si>
  <si>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</si>
  <si>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</si>
  <si>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</si>
  <si>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</si>
  <si>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</si>
  <si>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</si>
  <si>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</si>
  <si>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</si>
  <si>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</si>
  <si>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</si>
  <si>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</si>
  <si>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</si>
  <si>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</si>
  <si>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</si>
  <si>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</si>
  <si>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</si>
  <si>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</si>
  <si>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</si>
  <si>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</si>
  <si>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</si>
  <si>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</si>
  <si>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</si>
  <si>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</si>
  <si>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</si>
  <si>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</si>
  <si>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</si>
  <si>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</si>
  <si>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</si>
  <si>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</si>
  <si>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</si>
  <si>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</si>
  <si>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</si>
  <si>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</si>
  <si>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</si>
  <si>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</si>
  <si>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</si>
  <si>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</si>
  <si>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</si>
  <si>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</si>
  <si>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</si>
  <si>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</si>
  <si>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</si>
  <si>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</si>
  <si>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</si>
  <si>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</si>
  <si>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</si>
  <si>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</si>
  <si>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</si>
  <si>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</si>
  <si>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</si>
  <si>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</si>
  <si>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</si>
  <si>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</si>
  <si>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</si>
  <si>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</si>
  <si>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</si>
  <si>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</si>
  <si>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</si>
  <si>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</si>
  <si>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</si>
  <si>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</si>
  <si>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</si>
  <si>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</si>
  <si>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</si>
  <si>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</si>
  <si>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</si>
  <si>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</si>
  <si>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</si>
  <si>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</si>
  <si>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</si>
  <si>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</si>
  <si>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</si>
  <si>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</si>
  <si>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</si>
  <si>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</si>
  <si>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</si>
  <si>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</si>
  <si>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</si>
  <si>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</si>
  <si>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</si>
  <si>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</si>
  <si>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</si>
  <si>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</si>
  <si>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</si>
  <si>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</si>
  <si>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</si>
  <si>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</si>
  <si>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</si>
  <si>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</si>
  <si>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</si>
  <si>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</si>
  <si>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</si>
  <si>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</si>
  <si>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</si>
  <si>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</si>
  <si>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</si>
  <si>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</si>
  <si>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</si>
  <si>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</si>
  <si>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</si>
  <si>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</si>
  <si>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</si>
  <si>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</si>
  <si>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</si>
  <si>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</si>
  <si>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</si>
  <si>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</si>
  <si>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</si>
  <si>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</si>
  <si>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</si>
  <si>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</si>
  <si>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</si>
  <si>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</si>
  <si>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</si>
  <si>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</si>
  <si>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</si>
  <si>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</si>
  <si>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</si>
  <si>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</si>
  <si>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</si>
  <si>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</si>
  <si>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</si>
  <si>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</si>
  <si>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</si>
  <si>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</si>
  <si>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</si>
  <si>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</si>
  <si>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</si>
  <si>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</si>
  <si>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</si>
  <si>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</si>
  <si>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</si>
  <si>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</si>
  <si>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</si>
  <si>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</si>
  <si>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</si>
  <si>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</si>
  <si>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</si>
  <si>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</si>
  <si>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</si>
  <si>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</si>
  <si>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</si>
  <si>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</si>
  <si>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</si>
  <si>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</si>
  <si>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</si>
  <si>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</si>
  <si>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</si>
  <si>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</si>
  <si>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</si>
  <si>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</si>
  <si>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</si>
  <si>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</si>
  <si>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</si>
  <si>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</si>
  <si>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</si>
  <si>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</si>
  <si>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</si>
  <si>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</si>
  <si>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</si>
  <si>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</si>
  <si>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</si>
  <si>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</si>
  <si>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</si>
  <si>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</si>
  <si>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</si>
  <si>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</si>
  <si>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</si>
  <si>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</si>
  <si>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</si>
  <si>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</si>
  <si>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</si>
  <si>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</si>
  <si>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</si>
  <si>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</si>
  <si>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</si>
  <si>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</si>
  <si>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</si>
  <si>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</si>
  <si>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</si>
  <si>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</si>
  <si>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</si>
  <si>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</si>
  <si>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</si>
  <si>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</si>
  <si>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</si>
  <si>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</si>
  <si>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</si>
  <si>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</si>
  <si>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</si>
  <si>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</si>
  <si>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</si>
  <si>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</si>
  <si>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</si>
  <si>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</si>
  <si>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</si>
  <si>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</si>
  <si>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</si>
  <si>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</si>
  <si>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</si>
  <si>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</si>
  <si>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</si>
  <si>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</si>
  <si>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</si>
  <si>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</si>
  <si>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</si>
  <si>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</si>
  <si>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</si>
  <si>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</si>
  <si>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</si>
  <si>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</si>
  <si>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</si>
  <si>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</si>
  <si>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</si>
  <si>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</si>
  <si>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</si>
  <si>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</si>
  <si>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</si>
  <si>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</si>
  <si>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</si>
  <si>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</si>
  <si>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</si>
  <si>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</si>
  <si>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</si>
  <si>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</si>
  <si>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</si>
  <si>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</si>
  <si>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</si>
  <si>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</si>
  <si>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</si>
  <si>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</si>
  <si>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</si>
  <si>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</si>
  <si>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</si>
  <si>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</si>
  <si>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</si>
  <si>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</si>
  <si>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</si>
  <si>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</si>
  <si>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</si>
  <si>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</si>
  <si>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</si>
  <si>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</si>
  <si>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</si>
  <si>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</si>
  <si>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</si>
  <si>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</si>
  <si>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</si>
  <si>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</si>
  <si>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</si>
  <si>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</si>
  <si>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</si>
  <si>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</si>
  <si>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</si>
  <si>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</si>
  <si>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</si>
  <si>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</si>
  <si>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</si>
  <si>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</si>
  <si>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</si>
  <si>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</si>
  <si>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</si>
  <si>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</si>
  <si>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</si>
  <si>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</si>
  <si>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</si>
  <si>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</si>
  <si>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</si>
  <si>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</si>
  <si>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</si>
  <si>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</si>
  <si>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</si>
  <si>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</si>
  <si>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</si>
  <si>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</si>
  <si>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</si>
  <si>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</si>
  <si>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</si>
  <si>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</si>
  <si>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</si>
  <si>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</si>
  <si>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</si>
  <si>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</si>
  <si>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</si>
  <si>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</si>
  <si>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</si>
  <si>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</si>
  <si>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</si>
  <si>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</si>
  <si>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</si>
  <si>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</si>
  <si>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</si>
  <si>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</si>
  <si>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</si>
  <si>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</si>
  <si>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</si>
  <si>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</si>
  <si>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</si>
  <si>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</si>
  <si>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</si>
  <si>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</si>
  <si>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</si>
  <si>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</si>
  <si>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</si>
  <si>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</si>
  <si>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</si>
  <si>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</si>
  <si>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</si>
  <si>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</si>
  <si>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</si>
  <si>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</si>
  <si>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</si>
  <si>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</si>
  <si>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</si>
  <si>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</si>
  <si>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</si>
  <si>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</si>
  <si>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</si>
  <si>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</si>
  <si>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</si>
  <si>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</si>
  <si>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</si>
  <si>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</si>
  <si>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</si>
  <si>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</si>
  <si>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</si>
  <si>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</si>
  <si>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</si>
  <si>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</si>
  <si>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</si>
  <si>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</si>
  <si>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</si>
  <si>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</si>
  <si>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</si>
  <si>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</si>
  <si>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</si>
  <si>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</si>
  <si>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</si>
  <si>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</si>
  <si>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</si>
  <si>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</si>
  <si>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</si>
  <si>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</si>
  <si>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</si>
  <si>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</si>
  <si>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</si>
  <si>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</si>
  <si>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</si>
  <si>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</si>
  <si>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</si>
  <si>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</si>
  <si>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</si>
  <si>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</si>
  <si>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</si>
  <si>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</si>
  <si>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</si>
  <si>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</si>
  <si>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</si>
  <si>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</si>
  <si>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</si>
  <si>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</si>
  <si>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</si>
  <si>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</si>
  <si>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</si>
  <si>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</si>
  <si>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</si>
  <si>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</si>
  <si>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</si>
  <si>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</si>
  <si>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</si>
  <si>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</si>
  <si>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</si>
  <si>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</si>
  <si>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</si>
  <si>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</si>
  <si>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</si>
  <si>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</si>
  <si>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</si>
  <si>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</si>
  <si>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</si>
  <si>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</si>
  <si>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</si>
  <si>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</si>
  <si>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</si>
  <si>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</si>
  <si>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</si>
  <si>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</si>
  <si>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</si>
  <si>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</si>
  <si>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</si>
  <si>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</si>
  <si>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</si>
  <si>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</si>
  <si>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</si>
  <si>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</si>
  <si>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</si>
  <si>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</si>
  <si>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</si>
  <si>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</si>
  <si>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</si>
  <si>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</si>
  <si>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</si>
  <si>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</si>
  <si>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</si>
  <si>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</si>
  <si>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</si>
  <si>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</si>
  <si>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</si>
  <si>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</si>
  <si>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</si>
  <si>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</si>
  <si>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</si>
  <si>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</si>
  <si>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</si>
  <si>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</si>
  <si>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</si>
  <si>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</si>
  <si>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</si>
  <si>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</si>
  <si>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</si>
  <si>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</si>
  <si>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</si>
  <si>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</si>
  <si>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</si>
  <si>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</si>
  <si>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</si>
  <si>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</si>
  <si>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</si>
  <si>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</si>
  <si>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</si>
  <si>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</si>
  <si>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</si>
  <si>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</si>
  <si>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</si>
  <si>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</si>
  <si>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</si>
  <si>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</si>
  <si>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</si>
  <si>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</si>
  <si>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</si>
  <si>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</si>
  <si>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</si>
  <si>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</si>
  <si>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</si>
  <si>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</si>
  <si>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</si>
  <si>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</si>
  <si>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</si>
  <si>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</si>
  <si>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</si>
  <si>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</si>
  <si>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</si>
  <si>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</si>
  <si>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</si>
  <si>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</si>
  <si>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</si>
  <si>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</si>
  <si>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</si>
  <si>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</si>
  <si>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</si>
  <si>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</si>
  <si>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</si>
  <si>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</si>
  <si>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</si>
  <si>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</si>
  <si>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</si>
  <si>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</si>
  <si>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</si>
  <si>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</si>
  <si>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</si>
  <si>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</si>
  <si>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</si>
  <si>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</si>
  <si>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</si>
  <si>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</si>
  <si>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</si>
  <si>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</si>
  <si>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</si>
  <si>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</si>
  <si>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</si>
  <si>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</si>
  <si>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</si>
  <si>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</si>
  <si>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</si>
  <si>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</si>
  <si>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</si>
  <si>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</si>
  <si>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</si>
  <si>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</si>
  <si>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</si>
  <si>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</si>
  <si>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</si>
  <si>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</si>
  <si>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</si>
  <si>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</si>
  <si>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</si>
  <si>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</si>
  <si>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</si>
  <si>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</si>
  <si>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</si>
  <si>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</si>
  <si>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</si>
  <si>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</si>
  <si>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</si>
  <si>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</si>
  <si>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</si>
  <si>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</si>
  <si>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</si>
  <si>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</si>
  <si>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</si>
  <si>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</si>
  <si>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</si>
  <si>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</si>
  <si>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</si>
  <si>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</si>
  <si>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</si>
  <si>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</si>
  <si>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</si>
  <si>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</si>
  <si>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</si>
  <si>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</si>
  <si>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</si>
  <si>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</si>
  <si>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</si>
  <si>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</si>
  <si>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</si>
  <si>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</si>
  <si>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</si>
  <si>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</si>
  <si>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</si>
  <si>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</si>
  <si>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</si>
  <si>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</si>
  <si>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</si>
  <si>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</si>
  <si>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</si>
  <si>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</si>
  <si>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</si>
  <si>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</si>
  <si>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</si>
  <si>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</si>
  <si>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</si>
  <si>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</si>
  <si>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</si>
  <si>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</si>
  <si>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</si>
  <si>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</si>
  <si>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</si>
  <si>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</si>
  <si>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</si>
  <si>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</si>
  <si>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</si>
  <si>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</si>
  <si>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</si>
  <si>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</si>
  <si>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</si>
  <si>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</si>
  <si>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</si>
  <si>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</si>
  <si>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</si>
  <si>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</si>
  <si>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</si>
  <si>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</si>
  <si>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</si>
  <si>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</si>
  <si>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</si>
  <si>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</si>
  <si>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</si>
  <si>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</si>
  <si>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</si>
  <si>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</si>
  <si>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</si>
  <si>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</si>
  <si>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</si>
  <si>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</si>
  <si>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</si>
  <si>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</si>
  <si>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</si>
  <si>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</si>
  <si>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</si>
  <si>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</si>
  <si>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</si>
  <si>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</si>
  <si>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</si>
  <si>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</si>
  <si>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</si>
  <si>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</si>
  <si>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</si>
  <si>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</si>
  <si>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</si>
  <si>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</si>
  <si>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</si>
  <si>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</si>
  <si>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</si>
  <si>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</si>
  <si>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</si>
  <si>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</si>
  <si>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</si>
  <si>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</si>
  <si>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</si>
  <si>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</si>
  <si>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</si>
  <si>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</si>
  <si>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</si>
  <si>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</si>
  <si>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</si>
  <si>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</si>
  <si>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</si>
  <si>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</si>
  <si>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</si>
  <si>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</si>
  <si>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</si>
  <si>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</si>
  <si>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</si>
  <si>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</si>
  <si>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</si>
  <si>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</si>
  <si>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</si>
  <si>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</si>
  <si>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</si>
  <si>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</si>
  <si>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</si>
  <si>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</si>
  <si>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</si>
  <si>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</si>
  <si>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</si>
  <si>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</si>
  <si>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</si>
  <si>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</si>
  <si>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</si>
  <si>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</si>
  <si>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</si>
  <si>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</si>
  <si>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</si>
  <si>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</si>
  <si>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</si>
  <si>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</si>
  <si>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</si>
  <si>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</si>
  <si>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</si>
  <si>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</si>
  <si>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</si>
  <si>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</si>
  <si>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</si>
  <si>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</si>
  <si>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</si>
  <si>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</si>
  <si>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</si>
  <si>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</si>
  <si>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</si>
  <si>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</si>
  <si>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</si>
  <si>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</si>
  <si>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</si>
  <si>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</si>
  <si>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</si>
  <si>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</si>
  <si>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</si>
  <si>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</si>
  <si>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</si>
  <si>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</si>
  <si>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</si>
  <si>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</si>
  <si>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</si>
  <si>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</si>
  <si>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</si>
  <si>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</si>
  <si>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</si>
  <si>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</si>
  <si>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</si>
  <si>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</si>
  <si>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</si>
  <si>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</si>
  <si>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</si>
  <si>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</si>
  <si>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</si>
  <si>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</si>
  <si>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</si>
  <si>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</si>
  <si>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</si>
  <si>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</si>
  <si>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</si>
  <si>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</si>
  <si>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</si>
  <si>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</si>
  <si>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</si>
  <si>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</si>
  <si>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</si>
  <si>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</si>
  <si>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</si>
  <si>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</si>
  <si>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</si>
  <si>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</si>
  <si>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</si>
  <si>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</si>
  <si>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</si>
  <si>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</si>
  <si>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</si>
  <si>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</si>
  <si>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</si>
  <si>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</si>
  <si>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</si>
  <si>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</si>
  <si>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</si>
  <si>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</si>
  <si>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</si>
  <si>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</si>
  <si>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</si>
  <si>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</si>
  <si>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</si>
  <si>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</si>
  <si>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</si>
  <si>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</si>
  <si>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</si>
  <si>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</si>
  <si>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</si>
  <si>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</si>
  <si>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</si>
  <si>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</si>
  <si>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</si>
  <si>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</si>
  <si>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</si>
  <si>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</si>
  <si>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</si>
  <si>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</si>
  <si>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</si>
  <si>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</si>
  <si>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</si>
  <si>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</si>
  <si>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</si>
  <si>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</si>
  <si>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</si>
  <si>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</si>
  <si>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</si>
  <si>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</si>
  <si>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</si>
  <si>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</si>
  <si>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</si>
  <si>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</si>
  <si>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</si>
  <si>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</si>
  <si>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</si>
  <si>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</si>
  <si>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</si>
  <si>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</si>
  <si>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</si>
  <si>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</si>
  <si>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</si>
  <si>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</si>
  <si>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</si>
  <si>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</si>
  <si>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</si>
  <si>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</si>
  <si>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</si>
  <si>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</si>
  <si>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</si>
  <si>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</si>
  <si>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</si>
  <si>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</si>
  <si>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</si>
  <si>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</si>
  <si>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</si>
  <si>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</si>
  <si>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GARONNE A LOURES-BAROUSSE</t>
  </si>
  <si>
    <t>LA GARONNE</t>
  </si>
  <si>
    <t>05183848</t>
  </si>
  <si>
    <t>18310006400033</t>
  </si>
  <si>
    <t>Agence de l'Eau Adour-Garonne</t>
  </si>
  <si>
    <t>34255833500077</t>
  </si>
  <si>
    <t>AQUASCOP BIOLOGIE site de Monptellier</t>
  </si>
  <si>
    <t>IBMR-19-M153</t>
  </si>
  <si>
    <t>JOYCE LAMBERT, MAEL BARRET</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</si>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</sst>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505046</v>
      </c>
      <c r="G10" s="97"/>
      <c r="H10" s="98"/>
    </row>
    <row r="11" spans="1:8" ht="15">
      <c r="A11" s="10" t="s">
        <v>2277</v>
      </c>
      <c r="B11" s="47">
        <v>43734</v>
      </c>
      <c r="D11" s="10" t="s">
        <v>2280</v>
      </c>
      <c r="E11" s="52">
        <v>6217320</v>
      </c>
      <c r="G11" s="97"/>
      <c r="H11" s="98"/>
    </row>
    <row r="12" spans="1:8" ht="15">
      <c r="A12" s="10" t="s">
        <v>2283</v>
      </c>
      <c r="B12" s="52" t="s">
        <v>5294</v>
      </c>
      <c r="D12" s="10" t="s">
        <v>2281</v>
      </c>
      <c r="E12" s="52">
        <v>504989</v>
      </c>
      <c r="G12" s="99"/>
      <c r="H12" s="100"/>
    </row>
    <row r="13" spans="1:5" ht="17.25" customHeight="1" thickBot="1">
      <c r="A13" s="2"/>
      <c r="B13" s="55"/>
      <c r="D13" s="10" t="s">
        <v>2282</v>
      </c>
      <c r="E13" s="52">
        <v>6217399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505046</v>
      </c>
    </row>
    <row r="18" spans="1:3" ht="15">
      <c r="A18" s="111"/>
      <c r="B18" s="49" t="s">
        <v>2267</v>
      </c>
      <c r="C18" s="61">
        <f>E11</f>
        <v>6217320</v>
      </c>
    </row>
    <row r="19" spans="1:2" ht="15">
      <c r="A19" s="3" t="s">
        <v>2063</v>
      </c>
      <c r="B19" s="29">
        <v>444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38.2</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3</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122</v>
      </c>
      <c r="B98" s="20" t="str">
        <f>IF(A98="NEWCOD",IF(ISBLANK(G98),"renseigner le champ 'Nouveau taxon'",G98),VLOOKUP(A98,'Ref Taxo'!A:B,2,FALSE))</f>
        <v>Bangia</v>
      </c>
      <c r="C98" s="21">
        <f>IF(A98="NEWCOD",IF(ISBLANK(H98),"NoCod",H98),VLOOKUP(A98,'Ref Taxo'!A:D,4,FALSE))</f>
        <v>1153</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0.1</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0.01</v>
      </c>
      <c r="E100" s="35"/>
      <c r="F100" s="35" t="s">
        <v>2290</v>
      </c>
      <c r="G100" s="79"/>
      <c r="H100" s="80"/>
    </row>
    <row r="101" spans="1:8" ht="15">
      <c r="A101" s="33" t="s">
        <v>547</v>
      </c>
      <c r="B101" s="20" t="str">
        <f>IF(A101="NEWCOD",IF(ISBLANK(G101),"renseigner le champ 'Nouveau taxon'",G101),VLOOKUP(A101,'Ref Taxo'!A:B,2,FALSE))</f>
        <v>Didymosphenia</v>
      </c>
      <c r="C101" s="21">
        <f>IF(A101="NEWCOD",IF(ISBLANK(H101),"NoCod",H101),VLOOKUP(A101,'Ref Taxo'!A:D,4,FALSE))</f>
        <v>9381</v>
      </c>
      <c r="D101" s="34">
        <v>0.01</v>
      </c>
      <c r="E101" s="35"/>
      <c r="F101" s="35" t="s">
        <v>2290</v>
      </c>
      <c r="G101" s="79"/>
      <c r="H101" s="80"/>
    </row>
    <row r="102" spans="1:8" ht="15">
      <c r="A102" s="33" t="s">
        <v>832</v>
      </c>
      <c r="B102" s="20" t="str">
        <f>IF(A102="NEWCOD",IF(ISBLANK(G102),"renseigner le champ 'Nouveau taxon'",G102),VLOOKUP(A102,'Ref Taxo'!A:B,2,FALSE))</f>
        <v>Heribaudiella</v>
      </c>
      <c r="C102" s="21">
        <f>IF(A102="NEWCOD",IF(ISBLANK(H102),"NoCod",H102),VLOOKUP(A102,'Ref Taxo'!A:D,4,FALSE))</f>
        <v>6196</v>
      </c>
      <c r="D102" s="34">
        <v>0.05</v>
      </c>
      <c r="E102" s="35"/>
      <c r="F102" s="35" t="s">
        <v>2290</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0.01</v>
      </c>
      <c r="E103" s="35"/>
      <c r="F103" s="35" t="s">
        <v>2290</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0.01</v>
      </c>
      <c r="E104" s="35"/>
      <c r="F104" s="35" t="s">
        <v>2290</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0.01</v>
      </c>
      <c r="E105" s="35"/>
      <c r="F105" s="35" t="s">
        <v>2290</v>
      </c>
      <c r="G105" s="79"/>
      <c r="H105" s="80"/>
    </row>
    <row r="106" spans="1:8" ht="15">
      <c r="A106" s="33" t="s">
        <v>1266</v>
      </c>
      <c r="B106" s="20" t="str">
        <f>IF(A106="NEWCOD",IF(ISBLANK(G106),"renseigner le champ 'Nouveau taxon'",G106),VLOOKUP(A106,'Ref Taxo'!A:B,2,FALSE))</f>
        <v>Nostoc</v>
      </c>
      <c r="C106" s="21">
        <f>IF(A106="NEWCOD",IF(ISBLANK(H106),"NoCod",H106),VLOOKUP(A106,'Ref Taxo'!A:D,4,FALSE))</f>
        <v>1105</v>
      </c>
      <c r="D106" s="34">
        <v>0.01</v>
      </c>
      <c r="E106" s="35"/>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0.06</v>
      </c>
      <c r="E107" s="35"/>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0.01</v>
      </c>
      <c r="E109" s="35"/>
      <c r="F109" s="35" t="s">
        <v>2290</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0.01</v>
      </c>
      <c r="E110" s="35"/>
      <c r="F110" s="35" t="s">
        <v>2290</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0.15</v>
      </c>
      <c r="E111" s="35"/>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v>0.01</v>
      </c>
      <c r="E112" s="35"/>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35"/>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0.05</v>
      </c>
      <c r="E114" s="35"/>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0.5</v>
      </c>
      <c r="E115" s="35"/>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0.2</v>
      </c>
      <c r="E116" s="35"/>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0.01</v>
      </c>
      <c r="E117" s="35"/>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0.01</v>
      </c>
      <c r="E118" s="35"/>
      <c r="F118" s="35" t="s">
        <v>2290</v>
      </c>
      <c r="G118" s="79"/>
      <c r="H118" s="80"/>
    </row>
    <row r="119" spans="1:8" ht="15">
      <c r="A119" s="33" t="s">
        <v>4455</v>
      </c>
      <c r="B119" s="20" t="str">
        <f>IF(A119="NEWCOD",IF(ISBLANK(G119),"renseigner le champ 'Nouveau taxon'",G119),VLOOKUP(A119,'Ref Taxo'!A:B,2,FALSE))</f>
        <v>Ranunculus penicillatus var. penicillatus</v>
      </c>
      <c r="C119" s="21">
        <f>IF(A119="NEWCOD",IF(ISBLANK(H119),"NoCod",H119),VLOOKUP(A119,'Ref Taxo'!A:D,4,FALSE))</f>
        <v>19976</v>
      </c>
      <c r="D119" s="34">
        <v>0.9</v>
      </c>
      <c r="E119" s="35"/>
      <c r="F119" s="35" t="s">
        <v>2290</v>
      </c>
      <c r="G119" s="79"/>
      <c r="H119" s="80"/>
    </row>
    <row r="120" spans="1:8" ht="15">
      <c r="A120" s="33" t="s">
        <v>661</v>
      </c>
      <c r="B120" s="20" t="str">
        <f>IF(A120="NEWCOD",IF(ISBLANK(G120),"renseigner le champ 'Nouveau taxon'",G120),VLOOKUP(A120,'Ref Taxo'!A:B,2,FALSE))</f>
        <v>Equisetum arvense</v>
      </c>
      <c r="C120" s="21">
        <f>IF(A120="NEWCOD",IF(ISBLANK(H120),"NoCod",H120),VLOOKUP(A120,'Ref Taxo'!A:D,4,FALSE))</f>
        <v>1384</v>
      </c>
      <c r="D120" s="34">
        <v>0.01</v>
      </c>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