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<sst xmlns="http://schemas.openxmlformats.org/spreadsheetml/2006/main" count="6470" uniqueCount="5304">
  <si>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</si>
  <si>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</si>
  <si>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</si>
  <si>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</si>
  <si>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</si>
  <si>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</si>
  <si>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</si>
  <si>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</si>
  <si>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</si>
  <si>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</si>
  <si>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</si>
  <si>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</si>
  <si>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</si>
  <si>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</si>
  <si>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</si>
  <si>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</si>
  <si>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</si>
  <si>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</si>
  <si>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</si>
  <si>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</si>
  <si>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</si>
  <si>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</si>
  <si>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</si>
  <si>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</si>
  <si>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</si>
  <si>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</si>
  <si>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</si>
  <si>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</si>
  <si>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</si>
  <si>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</si>
  <si>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</si>
  <si>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</si>
  <si>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</si>
  <si>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</si>
  <si>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</si>
  <si>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</si>
  <si>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</si>
  <si>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</si>
  <si>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</si>
  <si>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</si>
  <si>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</si>
  <si>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</si>
  <si>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</si>
  <si>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</si>
  <si>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</si>
  <si>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</si>
  <si>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</si>
  <si>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</si>
  <si>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</si>
  <si>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</si>
  <si>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</si>
  <si>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</si>
  <si>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</si>
  <si>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</si>
  <si>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</si>
  <si>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</si>
  <si>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</si>
  <si>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</si>
  <si>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</si>
  <si>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</si>
  <si>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</si>
  <si>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</si>
  <si>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</si>
  <si>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</si>
  <si>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</si>
  <si>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</si>
  <si>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</si>
  <si>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</si>
  <si>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</si>
  <si>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</si>
  <si>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</si>
  <si>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</si>
  <si>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</si>
  <si>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</si>
  <si>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</si>
  <si>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</si>
  <si>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</si>
  <si>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</si>
  <si>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</si>
  <si>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</si>
  <si>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</si>
  <si>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</si>
  <si>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</si>
  <si>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</si>
  <si>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</si>
  <si>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</si>
  <si>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</si>
  <si>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</si>
  <si>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</si>
  <si>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</si>
  <si>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</si>
  <si>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</si>
  <si>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</si>
  <si>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</si>
  <si>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</si>
  <si>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</si>
  <si>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</si>
  <si>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</si>
  <si>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</si>
  <si>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</si>
  <si>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</si>
  <si>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</si>
  <si>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</si>
  <si>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</si>
  <si>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</si>
  <si>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</si>
  <si>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</si>
  <si>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</si>
  <si>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</si>
  <si>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</si>
  <si>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</si>
  <si>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</si>
  <si>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</si>
  <si>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</si>
  <si>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</si>
  <si>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</si>
  <si>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</si>
  <si>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</si>
  <si>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</si>
  <si>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</si>
  <si>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</si>
  <si>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</si>
  <si>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</si>
  <si>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</si>
  <si>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</si>
  <si>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</si>
  <si>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</si>
  <si>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</si>
  <si>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</si>
  <si>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</si>
  <si>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</si>
  <si>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</si>
  <si>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</si>
  <si>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</si>
  <si>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</si>
  <si>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</si>
  <si>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</si>
  <si>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</si>
  <si>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</si>
  <si>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</si>
  <si>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</si>
  <si>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</si>
  <si>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</si>
  <si>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</si>
  <si>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</si>
  <si>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</si>
  <si>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</si>
  <si>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</si>
  <si>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</si>
  <si>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</si>
  <si>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</si>
  <si>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</si>
  <si>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</si>
  <si>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</si>
  <si>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</si>
  <si>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</si>
  <si>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</si>
  <si>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</si>
  <si>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</si>
  <si>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</si>
  <si>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</si>
  <si>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</si>
  <si>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</si>
  <si>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</si>
  <si>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</si>
  <si>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</si>
  <si>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</si>
  <si>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</si>
  <si>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</si>
  <si>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</si>
  <si>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</si>
  <si>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</si>
  <si>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</si>
  <si>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</si>
  <si>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</si>
  <si>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</si>
  <si>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</si>
  <si>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</si>
  <si>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</si>
  <si>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</si>
  <si>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</si>
  <si>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</si>
  <si>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</si>
  <si>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</si>
  <si>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</si>
  <si>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</si>
  <si>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</si>
  <si>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</si>
  <si>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</si>
  <si>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</si>
  <si>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</si>
  <si>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</si>
  <si>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</si>
  <si>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</si>
  <si>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</si>
  <si>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</si>
  <si>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</si>
  <si>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</si>
  <si>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</si>
  <si>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</si>
  <si>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</si>
  <si>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</si>
  <si>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</si>
  <si>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</si>
  <si>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</si>
  <si>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</si>
  <si>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</si>
  <si>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</si>
  <si>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</si>
  <si>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</si>
  <si>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</si>
  <si>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</si>
  <si>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</si>
  <si>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</si>
  <si>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</si>
  <si>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</si>
  <si>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</si>
  <si>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</si>
  <si>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</si>
  <si>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</si>
  <si>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</si>
  <si>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</si>
  <si>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</si>
  <si>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</si>
  <si>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</si>
  <si>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</si>
  <si>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</si>
  <si>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</si>
  <si>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</si>
  <si>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</si>
  <si>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</si>
  <si>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</si>
  <si>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</si>
  <si>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</si>
  <si>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</si>
  <si>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</si>
  <si>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</si>
  <si>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</si>
  <si>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</si>
  <si>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</si>
  <si>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</si>
  <si>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</si>
  <si>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</si>
  <si>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</si>
  <si>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</si>
  <si>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</si>
  <si>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</si>
  <si>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</si>
  <si>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</si>
  <si>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</si>
  <si>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</si>
  <si>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</si>
  <si>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</si>
  <si>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</si>
  <si>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</si>
  <si>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</si>
  <si>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</si>
  <si>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</si>
  <si>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</si>
  <si>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</si>
  <si>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</si>
  <si>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</si>
  <si>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</si>
  <si>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</si>
  <si>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</si>
  <si>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</si>
  <si>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</si>
  <si>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</si>
  <si>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</si>
  <si>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</si>
  <si>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</si>
  <si>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</si>
  <si>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</si>
  <si>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</si>
  <si>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</si>
  <si>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</si>
  <si>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</si>
  <si>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</si>
  <si>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</si>
  <si>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</si>
  <si>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</si>
  <si>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</si>
  <si>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</si>
  <si>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</si>
  <si>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</si>
  <si>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</si>
  <si>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</si>
  <si>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</si>
  <si>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</si>
  <si>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</si>
  <si>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</si>
  <si>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</si>
  <si>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</si>
  <si>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</si>
  <si>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</si>
  <si>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</si>
  <si>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</si>
  <si>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</si>
  <si>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</si>
  <si>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</si>
  <si>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</si>
  <si>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</si>
  <si>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</si>
  <si>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</si>
  <si>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</si>
  <si>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</si>
  <si>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</si>
  <si>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</si>
  <si>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</si>
  <si>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</si>
  <si>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</si>
  <si>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</si>
  <si>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</si>
  <si>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</si>
  <si>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</si>
  <si>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</si>
  <si>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</si>
  <si>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</si>
  <si>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</si>
  <si>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</si>
  <si>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</si>
  <si>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</si>
  <si>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</si>
  <si>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</si>
  <si>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</si>
  <si>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</si>
  <si>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</si>
  <si>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</si>
  <si>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</si>
  <si>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</si>
  <si>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</si>
  <si>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</si>
  <si>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</si>
  <si>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</si>
  <si>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</si>
  <si>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</si>
  <si>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</si>
  <si>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</si>
  <si>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</si>
  <si>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</si>
  <si>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</si>
  <si>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</si>
  <si>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</si>
  <si>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</si>
  <si>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</si>
  <si>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</si>
  <si>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</si>
  <si>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</si>
  <si>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</si>
  <si>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</si>
  <si>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</si>
  <si>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</si>
  <si>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</si>
  <si>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</si>
  <si>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</si>
  <si>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</si>
  <si>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</si>
  <si>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</si>
  <si>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</si>
  <si>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</si>
  <si>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</si>
  <si>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</si>
  <si>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</si>
  <si>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</si>
  <si>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</si>
  <si>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</si>
  <si>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</si>
  <si>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</si>
  <si>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</si>
  <si>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</si>
  <si>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</si>
  <si>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</si>
  <si>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</si>
  <si>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</si>
  <si>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</si>
  <si>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</si>
  <si>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</si>
  <si>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</si>
  <si>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</si>
  <si>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</si>
  <si>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</si>
  <si>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</si>
  <si>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</si>
  <si>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</si>
  <si>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</si>
  <si>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</si>
  <si>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</si>
  <si>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</si>
  <si>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</si>
  <si>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</si>
  <si>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</si>
  <si>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</si>
  <si>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</si>
  <si>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</si>
  <si>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</si>
  <si>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</si>
  <si>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</si>
  <si>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</si>
  <si>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</si>
  <si>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</si>
  <si>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</si>
  <si>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</si>
  <si>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</si>
  <si>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</si>
  <si>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</si>
  <si>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</si>
  <si>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</si>
  <si>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</si>
  <si>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</si>
  <si>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</si>
  <si>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</si>
  <si>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</si>
  <si>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</si>
  <si>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</si>
  <si>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</si>
  <si>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</si>
  <si>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</si>
  <si>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</si>
  <si>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</si>
  <si>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</si>
  <si>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</si>
  <si>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</si>
  <si>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</si>
  <si>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</si>
  <si>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</si>
  <si>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</si>
  <si>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</si>
  <si>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</si>
  <si>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</si>
  <si>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</si>
  <si>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</si>
  <si>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</si>
  <si>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</si>
  <si>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</si>
  <si>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</si>
  <si>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</si>
  <si>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</si>
  <si>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</si>
  <si>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</si>
  <si>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</si>
  <si>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</si>
  <si>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</si>
  <si>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</si>
  <si>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</si>
  <si>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</si>
  <si>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</si>
  <si>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</si>
  <si>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</si>
  <si>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</si>
  <si>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</si>
  <si>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</si>
  <si>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</si>
  <si>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</si>
  <si>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</si>
  <si>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</si>
  <si>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</si>
  <si>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</si>
  <si>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</si>
  <si>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</si>
  <si>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</si>
  <si>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</si>
  <si>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</si>
  <si>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</si>
  <si>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</si>
  <si>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</si>
  <si>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</si>
  <si>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</si>
  <si>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</si>
  <si>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</si>
  <si>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</si>
  <si>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</si>
  <si>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</si>
  <si>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</si>
  <si>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</si>
  <si>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</si>
  <si>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</si>
  <si>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</si>
  <si>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</si>
  <si>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</si>
  <si>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</si>
  <si>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</si>
  <si>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</si>
  <si>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</si>
  <si>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</si>
  <si>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</si>
  <si>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</si>
  <si>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</si>
  <si>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</si>
  <si>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</si>
  <si>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</si>
  <si>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</si>
  <si>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</si>
  <si>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</si>
  <si>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</si>
  <si>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</si>
  <si>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</si>
  <si>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</si>
  <si>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</si>
  <si>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</si>
  <si>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</si>
  <si>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</si>
  <si>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</si>
  <si>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</si>
  <si>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</si>
  <si>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</si>
  <si>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</si>
  <si>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</si>
  <si>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</si>
  <si>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</si>
  <si>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</si>
  <si>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</si>
  <si>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</si>
  <si>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</si>
  <si>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</si>
  <si>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</si>
  <si>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</si>
  <si>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</si>
  <si>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</si>
  <si>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</si>
  <si>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</si>
  <si>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</si>
  <si>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</si>
  <si>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</si>
  <si>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</si>
  <si>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</si>
  <si>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</si>
  <si>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</si>
  <si>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</si>
  <si>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</si>
  <si>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</si>
  <si>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</si>
  <si>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</si>
  <si>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</si>
  <si>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</si>
  <si>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</si>
  <si>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</si>
  <si>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</si>
  <si>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</si>
  <si>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</si>
  <si>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</si>
  <si>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</si>
  <si>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</si>
  <si>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</si>
  <si>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</si>
  <si>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</si>
  <si>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</si>
  <si>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</si>
  <si>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</si>
  <si>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</si>
  <si>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</si>
  <si>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</si>
  <si>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</si>
  <si>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</si>
  <si>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</si>
  <si>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</si>
  <si>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</si>
  <si>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</si>
  <si>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</si>
  <si>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</si>
  <si>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</si>
  <si>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</si>
  <si>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</si>
  <si>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</si>
  <si>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</si>
  <si>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</si>
  <si>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</si>
  <si>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</si>
  <si>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</si>
  <si>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</si>
  <si>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</si>
  <si>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</si>
  <si>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</si>
  <si>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</si>
  <si>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</si>
  <si>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</si>
  <si>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</si>
  <si>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</si>
  <si>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</si>
  <si>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</si>
  <si>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</si>
  <si>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</si>
  <si>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</si>
  <si>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</si>
  <si>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</si>
  <si>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</si>
  <si>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</si>
  <si>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</si>
  <si>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</si>
  <si>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</si>
  <si>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</si>
  <si>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</si>
  <si>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</si>
  <si>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</si>
  <si>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</si>
  <si>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</si>
  <si>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</si>
  <si>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</si>
  <si>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</si>
  <si>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</si>
  <si>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</si>
  <si>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</si>
  <si>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</si>
  <si>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</si>
  <si>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</si>
  <si>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</si>
  <si>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</si>
  <si>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</si>
  <si>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</si>
  <si>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</si>
  <si>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</si>
  <si>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</si>
  <si>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</si>
  <si>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</si>
  <si>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</si>
  <si>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</si>
  <si>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</si>
  <si>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</si>
  <si>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</si>
  <si>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</si>
  <si>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</si>
  <si>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</si>
  <si>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</si>
  <si>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</si>
  <si>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</si>
  <si>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</si>
  <si>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</si>
  <si>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</si>
  <si>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</si>
  <si>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</si>
  <si>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</si>
  <si>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</si>
  <si>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</si>
  <si>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</si>
  <si>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</si>
  <si>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</si>
  <si>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</si>
  <si>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</si>
  <si>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</si>
  <si>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</si>
  <si>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</si>
  <si>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</si>
  <si>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</si>
  <si>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</si>
  <si>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</si>
  <si>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</si>
  <si>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</si>
  <si>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</si>
  <si>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</si>
  <si>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</si>
  <si>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</si>
  <si>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</si>
  <si>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</si>
  <si>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</si>
  <si>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</si>
  <si>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</si>
  <si>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</si>
  <si>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</si>
  <si>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</si>
  <si>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</si>
  <si>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</si>
  <si>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</si>
  <si>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</si>
  <si>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</si>
  <si>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</si>
  <si>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</si>
  <si>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</si>
  <si>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</si>
  <si>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</si>
  <si>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</si>
  <si>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</si>
  <si>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</si>
  <si>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</si>
  <si>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</si>
  <si>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</si>
  <si>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</si>
  <si>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</si>
  <si>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</si>
  <si>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</si>
  <si>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</si>
  <si>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</si>
  <si>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</si>
  <si>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</si>
  <si>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</si>
  <si>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</si>
  <si>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</si>
  <si>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</si>
  <si>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</si>
  <si>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</si>
  <si>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</si>
  <si>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</si>
  <si>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</si>
  <si>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</si>
  <si>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</si>
  <si>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</si>
  <si>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</si>
  <si>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</si>
  <si>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</si>
  <si>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</si>
  <si>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</si>
  <si>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</si>
  <si>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</si>
  <si>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</si>
  <si>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</si>
  <si>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</si>
  <si>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</si>
  <si>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</si>
  <si>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</si>
  <si>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</si>
  <si>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</si>
  <si>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</si>
  <si>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</si>
  <si>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</si>
  <si>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</si>
  <si>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</si>
  <si>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</si>
  <si>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</si>
  <si>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</si>
  <si>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</si>
  <si>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</si>
  <si>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</si>
  <si>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</si>
  <si>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</si>
  <si>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</si>
  <si>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</si>
  <si>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</si>
  <si>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</si>
  <si>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</si>
  <si>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</si>
  <si>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</si>
  <si>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</si>
  <si>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</si>
  <si>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</si>
  <si>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</si>
  <si>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</si>
  <si>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</si>
  <si>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</si>
  <si>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</si>
  <si>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</si>
  <si>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</si>
  <si>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</si>
  <si>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</si>
  <si>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</si>
  <si>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</si>
  <si>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</si>
  <si>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</si>
  <si>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</si>
  <si>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</si>
  <si>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</si>
  <si>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</si>
  <si>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</si>
  <si>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</si>
  <si>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</si>
  <si>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</si>
  <si>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</si>
  <si>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</si>
  <si>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</si>
  <si>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</si>
  <si>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</si>
  <si>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</si>
  <si>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</si>
  <si>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</si>
  <si>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</si>
  <si>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</si>
  <si>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</si>
  <si>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</si>
  <si>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</si>
  <si>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</si>
  <si>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</si>
  <si>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</si>
  <si>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</si>
  <si>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</si>
  <si>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</si>
  <si>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</si>
  <si>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</si>
  <si>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</si>
  <si>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</si>
  <si>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</si>
  <si>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</si>
  <si>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</si>
  <si>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</si>
  <si>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</si>
  <si>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</si>
  <si>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</si>
  <si>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</si>
  <si>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</si>
  <si>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</si>
  <si>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</si>
  <si>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</si>
  <si>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</si>
  <si>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</si>
  <si>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</si>
  <si>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</si>
  <si>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</si>
  <si>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</si>
  <si>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</si>
  <si>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</si>
  <si>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</si>
  <si>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</si>
  <si>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</si>
  <si>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</si>
  <si>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</si>
  <si>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</si>
  <si>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</si>
  <si>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</si>
  <si>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</si>
  <si>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</si>
  <si>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</si>
  <si>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</si>
  <si>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</si>
  <si>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</si>
  <si>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</si>
  <si>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</si>
  <si>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</si>
  <si>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</si>
  <si>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</si>
  <si>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</si>
  <si>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</si>
  <si>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</si>
  <si>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</si>
  <si>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</si>
  <si>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</si>
  <si>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</si>
  <si>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</si>
  <si>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</si>
  <si>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</si>
  <si>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</si>
  <si>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</si>
  <si>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</si>
  <si>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</si>
  <si>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</si>
  <si>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</si>
  <si>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</si>
  <si>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</si>
  <si>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</si>
  <si>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</si>
  <si>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</si>
  <si>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</si>
  <si>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</si>
  <si>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</si>
  <si>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</si>
  <si>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</si>
  <si>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</si>
  <si>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</si>
  <si>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</si>
  <si>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</si>
  <si>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</si>
  <si>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</si>
  <si>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</si>
  <si>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</si>
  <si>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</si>
  <si>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</si>
  <si>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</si>
  <si>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</si>
  <si>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</si>
  <si>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</si>
  <si>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</si>
  <si>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</si>
  <si>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</si>
  <si>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</si>
  <si>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</si>
  <si>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</si>
  <si>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</si>
  <si>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</si>
  <si>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</si>
  <si>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</si>
  <si>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</si>
  <si>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</si>
  <si>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</si>
  <si>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</si>
  <si>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</si>
  <si>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</si>
  <si>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</si>
  <si>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</si>
  <si>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</si>
  <si>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</si>
  <si>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</si>
  <si>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</si>
  <si>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</si>
  <si>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</si>
  <si>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</si>
  <si>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</si>
  <si>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</si>
  <si>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</si>
  <si>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</si>
  <si>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</si>
  <si>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</si>
  <si>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</si>
  <si>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</si>
  <si>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</si>
  <si>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</si>
  <si>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</si>
  <si>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</si>
  <si>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</si>
  <si>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</si>
  <si>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</si>
  <si>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</si>
  <si>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</si>
  <si>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</si>
  <si>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</si>
  <si>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</si>
  <si>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</si>
  <si>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</si>
  <si>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</si>
  <si>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</si>
  <si>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</si>
  <si>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</si>
  <si>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</si>
  <si>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</si>
  <si>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</si>
  <si>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</si>
  <si>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</si>
  <si>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</si>
  <si>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</si>
  <si>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</si>
  <si>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</si>
  <si>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</si>
  <si>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</si>
  <si>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</si>
  <si>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</si>
  <si>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</si>
  <si>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</si>
  <si>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</si>
  <si>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</si>
  <si>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</si>
  <si>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</si>
  <si>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</si>
  <si>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</si>
  <si>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</si>
  <si>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</si>
  <si>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</si>
  <si>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</si>
  <si>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</si>
  <si>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</si>
  <si>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</si>
  <si>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</si>
  <si>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</si>
  <si>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</si>
  <si>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</si>
  <si>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</si>
  <si>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</si>
  <si>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</si>
  <si>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</si>
  <si>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</si>
  <si>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</si>
  <si>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</si>
  <si>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</si>
  <si>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</si>
  <si>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</si>
  <si>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</si>
  <si>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</si>
  <si>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</si>
  <si>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</si>
  <si>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</si>
  <si>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</si>
  <si>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</si>
  <si>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</si>
  <si>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</si>
  <si>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</si>
  <si>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</si>
  <si>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</si>
  <si>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</si>
  <si>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</si>
  <si>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</si>
  <si>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</si>
  <si>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</si>
  <si>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</si>
  <si>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</si>
  <si>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</si>
  <si>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</si>
  <si>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</si>
  <si>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</si>
  <si>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</si>
  <si>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</si>
  <si>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</si>
  <si>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</si>
  <si>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</si>
  <si>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</si>
  <si>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</si>
  <si>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</si>
  <si>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</si>
  <si>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</si>
  <si>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</si>
  <si>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</si>
  <si>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</si>
  <si>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</si>
  <si>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</si>
  <si>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</si>
  <si>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</si>
  <si>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</si>
  <si>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</si>
  <si>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</si>
  <si>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</si>
  <si>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</si>
  <si>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</si>
  <si>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</si>
  <si>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</si>
  <si>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</si>
  <si>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</si>
  <si>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</si>
  <si>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</si>
  <si>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</si>
  <si>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</si>
  <si>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</si>
  <si>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</si>
  <si>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</si>
  <si>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</si>
  <si>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</si>
  <si>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</si>
  <si>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</si>
  <si>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</si>
  <si>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</si>
  <si>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</si>
  <si>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</si>
  <si>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</si>
  <si>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</si>
  <si>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</si>
  <si>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</si>
  <si>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</si>
  <si>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</si>
  <si>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</si>
  <si>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</si>
  <si>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</si>
  <si>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</si>
  <si>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</si>
  <si>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</si>
  <si>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</si>
  <si>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</si>
  <si>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</si>
  <si>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</si>
  <si>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</si>
  <si>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</si>
  <si>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</si>
  <si>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</si>
  <si>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</si>
  <si>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</si>
  <si>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</si>
  <si>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</si>
  <si>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</si>
  <si>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</si>
  <si>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</si>
  <si>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</si>
  <si>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</si>
  <si>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</si>
  <si>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</si>
  <si>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</si>
  <si>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</si>
  <si>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</si>
  <si>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</si>
  <si>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</si>
  <si>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</si>
  <si>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</si>
  <si>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</si>
  <si>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</si>
  <si>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</si>
  <si>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</si>
  <si>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</si>
  <si>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</si>
  <si>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</si>
  <si>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</si>
  <si>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</si>
  <si>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</si>
  <si>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</si>
  <si>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</si>
  <si>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</si>
  <si>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</si>
  <si>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</si>
  <si>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</si>
  <si>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</si>
  <si>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</si>
  <si>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</si>
  <si>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</si>
  <si>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</si>
  <si>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</si>
  <si>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</si>
  <si>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</si>
  <si>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</si>
  <si>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</si>
  <si>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</si>
  <si>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</si>
  <si>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</si>
  <si>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</si>
  <si>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</si>
  <si>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</si>
  <si>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</si>
  <si>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</si>
  <si>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</si>
  <si>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</si>
  <si>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</si>
  <si>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</si>
  <si>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</si>
  <si>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</si>
  <si>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</si>
  <si>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</si>
  <si>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</si>
  <si>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</si>
  <si>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</si>
  <si>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</si>
  <si>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</si>
  <si>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</si>
  <si>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</si>
  <si>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</si>
  <si>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</si>
  <si>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</si>
  <si>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</si>
  <si>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</si>
  <si>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</si>
  <si>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</si>
  <si>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</si>
  <si>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</si>
  <si>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</si>
  <si>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</si>
  <si>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</si>
  <si>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</si>
  <si>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</si>
  <si>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</si>
  <si>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</si>
  <si>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</si>
  <si>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</si>
  <si>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</si>
  <si>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</si>
  <si>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</si>
  <si>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</si>
  <si>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</si>
  <si>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</si>
  <si>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</si>
  <si>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</si>
  <si>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</si>
  <si>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</si>
  <si>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</si>
  <si>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</si>
  <si>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</si>
  <si>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</si>
  <si>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</si>
  <si>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</si>
  <si>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</si>
  <si>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</si>
  <si>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</si>
  <si>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</si>
  <si>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</si>
  <si>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</si>
  <si>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</si>
  <si>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</si>
  <si>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</si>
  <si>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</si>
  <si>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</si>
  <si>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</si>
  <si>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</si>
  <si>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</si>
  <si>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</si>
  <si>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</si>
  <si>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</si>
  <si>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</si>
  <si>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</si>
  <si>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</si>
  <si>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</si>
  <si>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</si>
  <si>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</si>
  <si>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</si>
  <si>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</si>
  <si>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</si>
  <si>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</si>
  <si>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</si>
  <si>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</si>
  <si>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</si>
  <si>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</si>
  <si>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</si>
  <si>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</si>
  <si>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</si>
  <si>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</si>
  <si>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</si>
  <si>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</si>
  <si>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</si>
  <si>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</si>
  <si>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</si>
  <si>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</si>
  <si>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</si>
  <si>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</si>
  <si>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</si>
  <si>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</si>
  <si>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</si>
  <si>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</si>
  <si>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</si>
  <si>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</si>
  <si>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</si>
  <si>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</si>
  <si>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</si>
  <si>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</si>
  <si>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</si>
  <si>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</si>
  <si>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</si>
  <si>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</si>
  <si>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</si>
  <si>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</si>
  <si>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</si>
  <si>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</si>
  <si>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</si>
  <si>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</si>
  <si>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</si>
  <si>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</si>
  <si>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</si>
  <si>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</si>
  <si>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</si>
  <si>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</si>
  <si>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</si>
  <si>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</si>
  <si>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</si>
  <si>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</si>
  <si>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</si>
  <si>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</si>
  <si>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</si>
  <si>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</si>
  <si>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</si>
  <si>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</si>
  <si>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</si>
  <si>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</si>
  <si>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</si>
  <si>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</si>
  <si>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</si>
  <si>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</si>
  <si>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</si>
  <si>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</si>
  <si>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</si>
  <si>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</si>
  <si>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</si>
  <si>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</si>
  <si>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</si>
  <si>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</si>
  <si>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</si>
  <si>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</si>
  <si>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</si>
  <si>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</si>
  <si>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</si>
  <si>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</si>
  <si>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</si>
  <si>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</si>
  <si>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</si>
  <si>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</si>
  <si>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</si>
  <si>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</si>
  <si>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</si>
  <si>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</si>
  <si>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</si>
  <si>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</si>
  <si>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</si>
  <si>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</si>
  <si>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</si>
  <si>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</si>
  <si>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</si>
  <si>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</si>
  <si>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</si>
  <si>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</si>
  <si>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</si>
  <si>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</si>
  <si>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</si>
  <si>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</si>
  <si>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</si>
  <si>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</si>
  <si>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</si>
  <si>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</si>
  <si>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</si>
  <si>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</si>
  <si>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</si>
  <si>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</si>
  <si>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</si>
  <si>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</si>
  <si>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</si>
  <si>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</si>
  <si>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</si>
  <si>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</si>
  <si>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</si>
  <si>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</si>
  <si>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</si>
  <si>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</si>
  <si>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</si>
  <si>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</si>
  <si>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</si>
  <si>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</si>
  <si>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</si>
  <si>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</si>
  <si>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</si>
  <si>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</si>
  <si>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</si>
  <si>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</si>
  <si>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</si>
  <si>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</si>
  <si>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</si>
  <si>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</si>
  <si>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</si>
  <si>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</si>
  <si>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</si>
  <si>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</si>
  <si>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</si>
  <si>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</si>
  <si>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</si>
  <si>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</si>
  <si>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</si>
  <si>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</si>
  <si>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</si>
  <si>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</si>
  <si>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</si>
  <si>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</si>
  <si>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</si>
  <si>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</si>
  <si>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</si>
  <si>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</si>
  <si>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</si>
  <si>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</si>
  <si>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</si>
  <si>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</si>
  <si>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</si>
  <si>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</si>
  <si>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</si>
  <si>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</si>
  <si>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</si>
  <si>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</si>
  <si>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</si>
  <si>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</si>
  <si>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</si>
  <si>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</si>
  <si>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</si>
  <si>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</si>
  <si>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</si>
  <si>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</si>
  <si>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</si>
  <si>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</si>
  <si>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</si>
  <si>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</si>
  <si>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</si>
  <si>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</si>
  <si>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</si>
  <si>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</si>
  <si>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</si>
  <si>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</si>
  <si>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</si>
  <si>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</si>
  <si>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</si>
  <si>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</si>
  <si>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</si>
  <si>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</si>
  <si>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</si>
  <si>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</si>
  <si>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</si>
  <si>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</si>
  <si>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</si>
  <si>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</si>
  <si>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</si>
  <si>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</si>
  <si>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</si>
  <si>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</si>
  <si>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</si>
  <si>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</si>
  <si>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</si>
  <si>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</si>
  <si>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</si>
  <si>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</si>
  <si>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</si>
  <si>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</si>
  <si>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</si>
  <si>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</si>
  <si>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</si>
  <si>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</si>
  <si>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</si>
  <si>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</si>
  <si>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</si>
  <si>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</si>
  <si>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</si>
  <si>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</si>
  <si>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</si>
  <si>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</si>
  <si>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</si>
  <si>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</si>
  <si>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</si>
  <si>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</si>
  <si>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</si>
  <si>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</si>
  <si>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</si>
  <si>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</si>
  <si>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</si>
  <si>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</si>
  <si>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</si>
  <si>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</si>
  <si>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</si>
  <si>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</si>
  <si>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</si>
  <si>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</si>
  <si>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</si>
  <si>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</si>
  <si>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</si>
  <si>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</si>
  <si>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</si>
  <si>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</si>
  <si>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</si>
  <si>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</si>
  <si>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</si>
  <si>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</si>
  <si>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</si>
  <si>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</si>
  <si>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</si>
  <si>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</si>
  <si>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</si>
  <si>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</si>
  <si>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</si>
  <si>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</si>
  <si>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</si>
  <si>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</si>
  <si>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</si>
  <si>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</si>
  <si>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</si>
  <si>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</si>
  <si>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</si>
  <si>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</si>
  <si>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</si>
  <si>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</si>
  <si>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</si>
  <si>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</si>
  <si>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</si>
  <si>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</si>
  <si>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</si>
  <si>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</si>
  <si>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</si>
  <si>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</si>
  <si>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</si>
  <si>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</si>
  <si>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</si>
  <si>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</si>
  <si>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</si>
  <si>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</si>
  <si>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</si>
  <si>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</si>
  <si>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</si>
  <si>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</si>
  <si>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</si>
  <si>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</si>
  <si>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</si>
  <si>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</si>
  <si>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</si>
  <si>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</si>
  <si>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</si>
  <si>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</si>
  <si>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</si>
  <si>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</si>
  <si>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</si>
  <si>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</si>
  <si>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</si>
  <si>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</si>
  <si>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</si>
  <si>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</si>
  <si>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</si>
  <si>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</si>
  <si>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</si>
  <si>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</si>
  <si>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</si>
  <si>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</si>
  <si>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</si>
  <si>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</si>
  <si>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</si>
  <si>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</si>
  <si>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</si>
  <si>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</si>
  <si>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</si>
  <si>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</si>
  <si>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</si>
  <si>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</si>
  <si>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</si>
  <si>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</si>
  <si>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</si>
  <si>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</si>
  <si>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</si>
  <si>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</si>
  <si>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</si>
  <si>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</si>
  <si>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</si>
  <si>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</si>
  <si>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</si>
  <si>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</si>
  <si>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</si>
  <si>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</si>
  <si>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</si>
  <si>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</si>
  <si>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</si>
  <si>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</si>
  <si>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</si>
  <si>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</si>
  <si>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</si>
  <si>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</si>
  <si>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</si>
  <si>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</si>
  <si>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</si>
  <si>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</si>
  <si>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</si>
  <si>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</si>
  <si>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</si>
  <si>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</si>
  <si>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</si>
  <si>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</si>
  <si>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</si>
  <si>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</si>
  <si>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</si>
  <si>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</si>
  <si>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</si>
  <si>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</si>
  <si>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</si>
  <si>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</si>
  <si>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</si>
  <si>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</si>
  <si>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</si>
  <si>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</si>
  <si>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</si>
  <si>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</si>
  <si>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</si>
  <si>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</si>
  <si>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</si>
  <si>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</si>
  <si>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</si>
  <si>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</si>
  <si>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</si>
  <si>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</si>
  <si>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</si>
  <si>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</si>
  <si>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</si>
  <si>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</si>
  <si>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</si>
  <si>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</si>
  <si>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</si>
  <si>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</si>
  <si>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</si>
  <si>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</si>
  <si>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</si>
  <si>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</si>
  <si>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</si>
  <si>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</si>
  <si>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</si>
  <si>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</si>
  <si>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</si>
  <si>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</si>
  <si>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</si>
  <si>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</si>
  <si>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</si>
  <si>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</si>
  <si>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</si>
  <si>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</si>
  <si>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</si>
  <si>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</si>
  <si>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</si>
  <si>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</si>
  <si>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</si>
  <si>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</si>
  <si>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</si>
  <si>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</si>
  <si>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</si>
  <si>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</si>
  <si>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</si>
  <si>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</si>
  <si>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</si>
  <si>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</si>
  <si>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</si>
  <si>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</si>
  <si>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</si>
  <si>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</si>
  <si>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</si>
  <si>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</si>
  <si>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</si>
  <si>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</si>
  <si>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</si>
  <si>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</si>
  <si>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</si>
  <si>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</si>
  <si>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</si>
  <si>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</si>
  <si>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</si>
  <si>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</si>
  <si>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</si>
  <si>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</si>
  <si>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</si>
  <si>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</si>
  <si>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</si>
  <si>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</si>
  <si>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</si>
  <si>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</si>
  <si>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</si>
  <si>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</si>
  <si>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</si>
  <si>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</si>
  <si>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</si>
  <si>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</si>
  <si>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</si>
  <si>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</si>
  <si>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</si>
  <si>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</si>
  <si>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</si>
  <si>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</si>
  <si>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</si>
  <si>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</si>
  <si>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</si>
  <si>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</si>
  <si>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</si>
  <si>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</si>
  <si>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</si>
  <si>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</si>
  <si>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</si>
  <si>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</si>
  <si>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</si>
  <si>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</si>
  <si>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</si>
  <si>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</si>
  <si>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</si>
  <si>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</si>
  <si>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</si>
  <si>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</si>
  <si>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</si>
  <si>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</si>
  <si>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</si>
  <si>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</si>
  <si>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</si>
  <si>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</si>
  <si>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</si>
  <si>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</si>
  <si>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</si>
  <si>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</si>
  <si>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</si>
  <si>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</si>
  <si>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</si>
  <si>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</si>
  <si>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</si>
  <si>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</si>
  <si>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</si>
  <si>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</si>
  <si>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</si>
  <si>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</si>
  <si>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</si>
  <si>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</si>
  <si>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</si>
  <si>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</si>
  <si>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</si>
  <si>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</si>
  <si>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</si>
  <si>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</si>
  <si>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</si>
  <si>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</si>
  <si>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</si>
  <si>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</si>
  <si>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</si>
  <si>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</si>
  <si>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</si>
  <si>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</si>
  <si>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</si>
  <si>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</si>
  <si>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</si>
  <si>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</si>
  <si>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</si>
  <si>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</si>
  <si>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</si>
  <si>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</si>
  <si>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</si>
  <si>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</si>
  <si>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</si>
  <si>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</si>
  <si>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</si>
  <si>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</si>
  <si>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</si>
  <si>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</si>
  <si>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</si>
  <si>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</si>
  <si>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</si>
  <si>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</si>
  <si>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</si>
  <si>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</si>
  <si>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</si>
  <si>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</si>
  <si>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</si>
  <si>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</si>
  <si>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</si>
  <si>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</si>
  <si>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</si>
  <si>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</si>
  <si>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</si>
  <si>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</si>
  <si>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</si>
  <si>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</si>
  <si>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</si>
  <si>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</si>
  <si>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</si>
  <si>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</si>
  <si>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</si>
  <si>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</si>
  <si>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</si>
  <si>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</si>
  <si>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</si>
  <si>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</si>
  <si>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</si>
  <si>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</si>
  <si>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</si>
  <si>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</si>
  <si>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</si>
  <si>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</si>
  <si>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</si>
  <si>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</si>
  <si>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</si>
  <si>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</si>
  <si>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</si>
  <si>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</si>
  <si>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</si>
  <si>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</si>
  <si>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</si>
  <si>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</si>
  <si>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</si>
  <si>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</si>
  <si>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</si>
  <si>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</si>
  <si>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</si>
  <si>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</si>
  <si>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</si>
  <si>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</si>
  <si>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</si>
  <si>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</si>
  <si>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</si>
  <si>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</si>
  <si>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</si>
  <si>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</si>
  <si>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</si>
  <si>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</si>
  <si>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</si>
  <si>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</si>
  <si>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</si>
  <si>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</si>
  <si>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</si>
  <si>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</si>
  <si>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</si>
  <si>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</si>
  <si>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</si>
  <si>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</si>
  <si>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</si>
  <si>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</si>
  <si>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</si>
  <si>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</si>
  <si>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</si>
  <si>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</si>
  <si>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</si>
  <si>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</si>
  <si>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</si>
  <si>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</si>
  <si>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</si>
  <si>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</si>
  <si>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</si>
  <si>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</si>
  <si>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</si>
  <si>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</si>
  <si>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</si>
  <si>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</si>
  <si>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</si>
  <si>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</si>
  <si>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</si>
  <si>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</si>
  <si>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</si>
  <si>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</si>
  <si>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</si>
  <si>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</si>
  <si>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</si>
  <si>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</si>
  <si>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</si>
  <si>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</si>
  <si>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</si>
  <si>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</si>
  <si>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</si>
  <si>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</si>
  <si>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</si>
  <si>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</si>
  <si>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</si>
  <si>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</si>
  <si>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</si>
  <si>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</si>
  <si>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</si>
  <si>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</si>
  <si>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</si>
  <si>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</si>
  <si>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</si>
  <si>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</si>
  <si>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</si>
  <si>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</si>
  <si>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</si>
  <si>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</si>
  <si>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</si>
  <si>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</si>
  <si>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</si>
  <si>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</si>
  <si>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</si>
  <si>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</si>
  <si>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</si>
  <si>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</si>
  <si>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</si>
  <si>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</si>
  <si>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</si>
  <si>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</si>
  <si>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</si>
  <si>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</si>
  <si>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</si>
  <si>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</si>
  <si>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</si>
  <si>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</si>
  <si>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</si>
  <si>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</si>
  <si>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</si>
  <si>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</si>
  <si>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</si>
  <si>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</si>
  <si>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</si>
  <si>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</si>
  <si>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</si>
  <si>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</si>
  <si>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</si>
  <si>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</si>
  <si>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</si>
  <si>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</si>
  <si>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</si>
  <si>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</si>
  <si>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</si>
  <si>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</si>
  <si>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</si>
  <si>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</si>
  <si>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</si>
  <si>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</si>
  <si>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</si>
  <si>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</si>
  <si>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</si>
  <si>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</si>
  <si>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</si>
  <si>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</si>
  <si>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</si>
  <si>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</si>
  <si>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</si>
  <si>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</si>
  <si>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</si>
  <si>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</si>
  <si>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</si>
  <si>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</si>
  <si>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</si>
  <si>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</si>
  <si>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</si>
  <si>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</si>
  <si>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</si>
  <si>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</si>
  <si>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</si>
  <si>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</si>
  <si>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</si>
  <si>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</si>
  <si>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</si>
  <si>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</si>
  <si>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</si>
  <si>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</si>
  <si>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</si>
  <si>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</si>
  <si>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</si>
  <si>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</si>
  <si>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</si>
  <si>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</si>
  <si>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</si>
  <si>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</si>
  <si>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</si>
  <si>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</si>
  <si>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</si>
  <si>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</si>
  <si>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</si>
  <si>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</si>
  <si>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</si>
  <si>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</si>
  <si>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</si>
  <si>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</si>
  <si>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</si>
  <si>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</si>
  <si>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</si>
  <si>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</si>
  <si>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</si>
  <si>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</si>
  <si>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</si>
  <si>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</si>
  <si>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</si>
  <si>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</si>
  <si>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</si>
  <si>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</si>
  <si>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</si>
  <si>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</si>
  <si>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</si>
  <si>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</si>
  <si>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</si>
  <si>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</si>
  <si>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</si>
  <si>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</si>
  <si>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</si>
  <si>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</si>
  <si>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</si>
  <si>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</si>
  <si>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</si>
  <si>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</si>
  <si>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</si>
  <si>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</si>
  <si>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</si>
  <si>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</si>
  <si>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</si>
  <si>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</si>
  <si>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</si>
  <si>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</si>
  <si>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</si>
  <si>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</si>
  <si>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</si>
  <si>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</si>
  <si>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</si>
  <si>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</si>
  <si>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</si>
  <si>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</si>
  <si>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</si>
  <si>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</si>
  <si>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</si>
  <si>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</si>
  <si>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</si>
  <si>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</si>
  <si>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</si>
  <si>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</si>
  <si>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</si>
  <si>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</si>
  <si>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</si>
  <si>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</si>
  <si>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</si>
  <si>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</si>
  <si>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</si>
  <si>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</si>
  <si>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</si>
  <si>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</si>
  <si>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</si>
  <si>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</si>
  <si>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</si>
  <si>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</si>
  <si>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</si>
  <si>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</si>
  <si>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</si>
  <si>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</si>
  <si>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</si>
  <si>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</si>
  <si>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</si>
  <si>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</si>
  <si>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</si>
  <si>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</si>
  <si>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</si>
  <si>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</si>
  <si>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</si>
  <si>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</si>
  <si>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</si>
  <si>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</si>
  <si>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</si>
  <si>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</si>
  <si>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</si>
  <si>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</si>
  <si>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</si>
  <si>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</si>
  <si>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</si>
  <si>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</si>
  <si>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</si>
  <si>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</si>
  <si>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</si>
  <si>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</si>
  <si>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</si>
  <si>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</si>
  <si>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</si>
  <si>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</si>
  <si>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</si>
  <si>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</si>
  <si>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</si>
  <si>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</si>
  <si>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</si>
  <si>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</si>
  <si>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</si>
  <si>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</si>
  <si>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</si>
  <si>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</si>
  <si>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</si>
  <si>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</si>
  <si>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</si>
  <si>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</si>
  <si>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</si>
  <si>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</si>
  <si>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</si>
  <si>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</si>
  <si>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</si>
  <si>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</si>
  <si>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</si>
  <si>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</si>
  <si>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</si>
  <si>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</si>
  <si>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</si>
  <si>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</si>
  <si>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</si>
  <si>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</si>
  <si>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</si>
  <si>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</si>
  <si>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</si>
  <si>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</si>
  <si>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</si>
  <si>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</si>
  <si>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</si>
  <si>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</si>
  <si>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</si>
  <si>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</si>
  <si>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</si>
  <si>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</si>
  <si>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</si>
  <si>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</si>
  <si>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</si>
  <si>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</si>
  <si>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</si>
  <si>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</si>
  <si>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</si>
  <si>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</si>
  <si>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</si>
  <si>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</si>
  <si>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</si>
  <si>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</si>
  <si>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</si>
  <si>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</si>
  <si>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</si>
  <si>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</si>
  <si>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</si>
  <si>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</si>
  <si>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</si>
  <si>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</si>
  <si>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</si>
  <si>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</si>
  <si>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</si>
  <si>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</si>
  <si>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</si>
  <si>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</si>
  <si>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</si>
  <si>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</si>
  <si>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</si>
  <si>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</si>
  <si>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</si>
  <si>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</si>
  <si>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</si>
  <si>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</si>
  <si>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</si>
  <si>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</si>
  <si>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</si>
  <si>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</si>
  <si>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</si>
  <si>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</si>
  <si>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</si>
  <si>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</si>
  <si>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</si>
  <si>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</si>
  <si>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</si>
  <si>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</si>
  <si>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</si>
  <si>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</si>
  <si>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</si>
  <si>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</si>
  <si>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</si>
  <si>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</si>
  <si>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</si>
  <si>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</si>
  <si>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</si>
  <si>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</si>
  <si>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</si>
  <si>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</si>
  <si>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</si>
  <si>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</si>
  <si>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</si>
  <si>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</si>
  <si>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</si>
  <si>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</si>
  <si>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</si>
  <si>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</si>
  <si>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</si>
  <si>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</si>
  <si>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</si>
  <si>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</si>
  <si>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</si>
  <si>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</si>
  <si>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</si>
  <si>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</si>
  <si>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</si>
  <si>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</si>
  <si>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</si>
  <si>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</si>
  <si>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</si>
  <si>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</si>
  <si>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</si>
  <si>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</si>
  <si>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</si>
  <si>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</si>
  <si>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</si>
  <si>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</si>
  <si>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</si>
  <si>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</si>
  <si>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</si>
  <si>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</si>
  <si>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</si>
  <si>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</si>
  <si>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</si>
  <si>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</si>
  <si>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</si>
  <si>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</si>
  <si>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</si>
  <si>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</si>
  <si>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</si>
  <si>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</si>
  <si>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</si>
  <si>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</si>
  <si>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</si>
  <si>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</si>
  <si>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</si>
  <si>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</si>
  <si>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</si>
  <si>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</si>
  <si>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</si>
  <si>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</si>
  <si>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</si>
  <si>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</si>
  <si>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</si>
  <si>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</si>
  <si>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</si>
  <si>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</si>
  <si>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</si>
  <si>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</si>
  <si>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</si>
  <si>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</si>
  <si>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</si>
  <si>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</si>
  <si>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</si>
  <si>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</si>
  <si>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</si>
  <si>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</si>
  <si>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</si>
  <si>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</si>
  <si>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</si>
  <si>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</si>
  <si>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</si>
  <si>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</si>
  <si>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</si>
  <si>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</si>
  <si>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</si>
  <si>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</si>
  <si>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</si>
  <si>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</si>
  <si>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</si>
  <si>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</si>
  <si>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</si>
  <si>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</si>
  <si>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</si>
  <si>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</si>
  <si>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</si>
  <si>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</si>
  <si>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</si>
  <si>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</si>
  <si>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</si>
  <si>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</si>
  <si>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</si>
  <si>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</si>
  <si>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</si>
  <si>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</si>
  <si>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</si>
  <si>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</si>
  <si>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</si>
  <si>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</si>
  <si>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</si>
  <si>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</si>
  <si>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</si>
  <si>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</si>
  <si>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</si>
  <si>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</si>
  <si>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</si>
  <si>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</si>
  <si>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</si>
  <si>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</si>
  <si>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</si>
  <si>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</si>
  <si>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</si>
  <si>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</si>
  <si>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</si>
  <si>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</si>
  <si>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</si>
  <si>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</si>
  <si>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</si>
  <si>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</si>
  <si>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</si>
  <si>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</si>
  <si>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</si>
  <si>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</si>
  <si>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</si>
  <si>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</si>
  <si>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</si>
  <si>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</si>
  <si>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</si>
  <si>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</si>
  <si>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</si>
  <si>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</si>
  <si>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</si>
  <si>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</si>
  <si>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</si>
  <si>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</si>
  <si>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</si>
  <si>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</si>
  <si>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</si>
  <si>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</si>
  <si>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</si>
  <si>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</si>
  <si>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</si>
  <si>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</si>
  <si>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</si>
  <si>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</si>
  <si>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</si>
  <si>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</si>
  <si>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</si>
  <si>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</si>
  <si>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</si>
  <si>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</si>
  <si>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</si>
  <si>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</si>
  <si>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</si>
  <si>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</si>
  <si>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</si>
  <si>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</si>
  <si>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</si>
  <si>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</si>
  <si>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</si>
  <si>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</si>
  <si>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</si>
  <si>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</si>
  <si>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</si>
  <si>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</si>
  <si>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</si>
  <si>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</si>
  <si>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</si>
  <si>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</si>
  <si>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</si>
  <si>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</si>
  <si>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</si>
  <si>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</si>
  <si>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</si>
  <si>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</si>
  <si>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</si>
  <si>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</si>
  <si>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</si>
  <si>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</si>
  <si>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</si>
  <si>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</si>
  <si>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</si>
  <si>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</si>
  <si>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</si>
  <si>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</si>
  <si>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</si>
  <si>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</si>
  <si>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</si>
  <si>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</si>
  <si>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</si>
  <si>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</si>
  <si>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</si>
  <si>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</si>
  <si>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</si>
  <si>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</si>
  <si>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</si>
  <si>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</si>
  <si>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</si>
  <si>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</si>
  <si>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</si>
  <si>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</si>
  <si>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</si>
  <si>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</si>
  <si>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</si>
  <si>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</si>
  <si>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</si>
  <si>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</si>
  <si>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</si>
  <si>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</si>
  <si>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</si>
  <si>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</si>
  <si>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</si>
  <si>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</si>
  <si>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</si>
  <si>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</si>
  <si>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</si>
  <si>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</si>
  <si>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</si>
  <si>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</si>
  <si>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</si>
  <si>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</si>
  <si>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</si>
  <si>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</si>
  <si>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</si>
  <si>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</si>
  <si>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</si>
  <si>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</si>
  <si>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</si>
  <si>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</si>
  <si>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</si>
  <si>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</si>
  <si>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</si>
  <si>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</si>
  <si>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</si>
  <si>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</si>
  <si>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</si>
  <si>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</si>
  <si>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</si>
  <si>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</si>
  <si>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</si>
  <si>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</si>
  <si>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</si>
  <si>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</si>
  <si>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</si>
  <si>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</si>
  <si>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</si>
  <si>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</si>
  <si>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</si>
  <si>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</si>
  <si>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</si>
  <si>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</si>
  <si>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</si>
  <si>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</si>
  <si>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</si>
  <si>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</si>
  <si>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</si>
  <si>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</si>
  <si>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</si>
  <si>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</si>
  <si>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</si>
  <si>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</si>
  <si>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</si>
  <si>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</si>
  <si>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</si>
  <si>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</si>
  <si>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</si>
  <si>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</si>
  <si>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</si>
  <si>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</si>
  <si>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</si>
  <si>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</si>
  <si>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</si>
  <si>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</si>
  <si>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</si>
  <si>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</si>
  <si>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</si>
  <si>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</si>
  <si>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</si>
  <si>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</si>
  <si>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</si>
  <si>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</si>
  <si>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</si>
  <si>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</si>
  <si>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</si>
  <si>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</si>
  <si>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</si>
  <si>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</si>
  <si>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</si>
  <si>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</si>
  <si>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</si>
  <si>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</si>
  <si>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</si>
  <si>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</si>
  <si>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</si>
  <si>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</si>
  <si>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</si>
  <si>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</si>
  <si>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</si>
  <si>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</si>
  <si>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</si>
  <si>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</si>
  <si>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</si>
  <si>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</si>
  <si>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</si>
  <si>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</si>
  <si>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</si>
  <si>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</si>
  <si>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</si>
  <si>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</si>
  <si>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</si>
  <si>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</si>
  <si>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</si>
  <si>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</si>
  <si>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</si>
  <si>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</si>
  <si>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</si>
  <si>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</si>
  <si>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</si>
  <si>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</si>
  <si>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</si>
  <si>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</si>
  <si>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</si>
  <si>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</si>
  <si>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</si>
  <si>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</si>
  <si>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</si>
  <si>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</si>
  <si>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</si>
  <si>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</si>
  <si>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</si>
  <si>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</si>
  <si>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</si>
  <si>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</si>
  <si>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</si>
  <si>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</si>
  <si>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</si>
  <si>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</si>
  <si>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</si>
  <si>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</si>
  <si>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</si>
  <si>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</si>
  <si>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</si>
  <si>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</si>
  <si>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</si>
  <si>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</si>
  <si>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</si>
  <si>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</si>
  <si>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</si>
  <si>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</si>
  <si>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</si>
  <si>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</si>
  <si>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</si>
  <si>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</si>
  <si>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</si>
  <si>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</si>
  <si>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</si>
  <si>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</si>
  <si>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</si>
  <si>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</si>
  <si>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</si>
  <si>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</si>
  <si>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</si>
  <si>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</si>
  <si>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</si>
  <si>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</si>
  <si>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</si>
  <si>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</si>
  <si>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</si>
  <si>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</si>
  <si>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</si>
  <si>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</si>
  <si>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</si>
  <si>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</si>
  <si>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</si>
  <si>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</si>
  <si>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</si>
  <si>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</si>
  <si>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</si>
  <si>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</si>
  <si>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</si>
  <si>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</si>
  <si>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</si>
  <si>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</si>
  <si>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</si>
  <si>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</si>
  <si>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</si>
  <si>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</si>
  <si>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</si>
  <si>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</si>
  <si>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</si>
  <si>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</si>
  <si>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</si>
  <si>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</si>
  <si>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</si>
  <si>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</si>
  <si>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</si>
  <si>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</si>
  <si>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</si>
  <si>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</si>
  <si>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</si>
  <si>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</si>
  <si>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</si>
  <si>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</si>
  <si>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</si>
  <si>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</si>
  <si>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</si>
  <si>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</si>
  <si>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</si>
  <si>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</si>
  <si>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</si>
  <si>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</si>
  <si>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</si>
  <si>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</si>
  <si>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</si>
  <si>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</si>
  <si>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</si>
  <si>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</si>
  <si>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</si>
  <si>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</si>
  <si>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</si>
  <si>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</si>
  <si>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</si>
  <si>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</si>
  <si>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</si>
  <si>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</si>
  <si>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</si>
  <si>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</si>
  <si>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</si>
  <si>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</si>
  <si>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</si>
  <si>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</si>
  <si>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</si>
  <si>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</si>
  <si>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</si>
  <si>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</si>
  <si>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</si>
  <si>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</si>
  <si>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</si>
  <si>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</si>
  <si>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</si>
  <si>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</si>
  <si>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</si>
  <si>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</si>
  <si>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</si>
  <si>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</si>
  <si>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</si>
  <si>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</si>
  <si>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</si>
  <si>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</si>
  <si>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</si>
  <si>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</si>
  <si>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</si>
  <si>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</si>
  <si>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</si>
  <si>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</si>
  <si>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</si>
  <si>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</si>
  <si>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</si>
  <si>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</si>
  <si>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</si>
  <si>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</si>
  <si>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</si>
  <si>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</si>
  <si>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</si>
  <si>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</si>
  <si>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</si>
  <si>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</si>
  <si>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</si>
  <si>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</si>
  <si>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</si>
  <si>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</si>
  <si>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</si>
  <si>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</si>
  <si>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</si>
  <si>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</si>
  <si>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</si>
  <si>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</si>
  <si>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</si>
  <si>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</si>
  <si>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</si>
  <si>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</si>
  <si>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</si>
  <si>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</si>
  <si>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</si>
  <si>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</si>
  <si>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</si>
  <si>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</si>
  <si>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</si>
  <si>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</si>
  <si>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</si>
  <si>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</si>
  <si>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</si>
  <si>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</si>
  <si>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</si>
  <si>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</si>
  <si>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</si>
  <si>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</si>
  <si>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</si>
  <si>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</si>
  <si>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</si>
  <si>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</si>
  <si>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</si>
  <si>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</si>
  <si>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</si>
  <si>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</si>
  <si>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</si>
  <si>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</si>
  <si>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</si>
  <si>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</si>
  <si>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</si>
  <si>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</si>
  <si>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</si>
  <si>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</si>
  <si>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</si>
  <si>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</si>
  <si>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</si>
  <si>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</si>
  <si>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</si>
  <si>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</si>
  <si>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</si>
  <si>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</si>
  <si>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</si>
  <si>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</si>
  <si>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</si>
  <si>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</si>
  <si>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</si>
  <si>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</si>
  <si>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</si>
  <si>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</si>
  <si>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</si>
  <si>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</si>
  <si>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</si>
  <si>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</si>
  <si>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</si>
  <si>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</si>
  <si>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</si>
  <si>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</si>
  <si>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</si>
  <si>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</si>
  <si>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</si>
  <si>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</si>
  <si>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</si>
  <si>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</si>
  <si>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</si>
  <si>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</si>
  <si>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</si>
  <si>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</si>
  <si>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</si>
  <si>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</si>
  <si>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</si>
  <si>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</si>
  <si>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</si>
  <si>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</si>
  <si>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</si>
  <si>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</si>
  <si>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</si>
  <si>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</si>
  <si>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</si>
  <si>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</si>
  <si>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</si>
  <si>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</si>
  <si>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</si>
  <si>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</si>
  <si>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</si>
  <si>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</si>
  <si>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</si>
  <si>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</si>
  <si>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</si>
  <si>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</si>
  <si>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</si>
  <si>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</si>
  <si>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</si>
  <si>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</si>
  <si>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</si>
  <si>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</si>
  <si>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</si>
  <si>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</si>
  <si>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</si>
  <si>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</si>
  <si>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</si>
  <si>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</si>
  <si>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</si>
  <si>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</si>
  <si>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</si>
  <si>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</si>
  <si>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</si>
  <si>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</si>
  <si>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</si>
  <si>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</si>
  <si>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</si>
  <si>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</si>
  <si>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</si>
  <si>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</si>
  <si>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</si>
  <si>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</si>
  <si>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</si>
  <si>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</si>
  <si>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</si>
  <si>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</si>
  <si>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</si>
  <si>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</si>
  <si>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</si>
  <si>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</si>
  <si>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</si>
  <si>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</si>
  <si>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</si>
  <si>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</si>
  <si>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</si>
  <si>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</si>
  <si>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</si>
  <si>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</si>
  <si>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</si>
  <si>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</si>
  <si>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</si>
  <si>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</si>
  <si>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</si>
  <si>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</si>
  <si>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</si>
  <si>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</si>
  <si>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</si>
  <si>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</si>
  <si>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</si>
  <si>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</si>
  <si>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</si>
  <si>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</si>
  <si>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</si>
  <si>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</si>
  <si>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</si>
  <si>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</si>
  <si>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</si>
  <si>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</si>
  <si>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</si>
  <si>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</si>
  <si>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</si>
  <si>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</si>
  <si>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</si>
  <si>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</si>
  <si>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</si>
  <si>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</si>
  <si>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</si>
  <si>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</si>
  <si>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</si>
  <si>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</si>
  <si>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</si>
  <si>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</si>
  <si>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</si>
  <si>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</si>
  <si>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</si>
  <si>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</si>
  <si>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</si>
  <si>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</si>
  <si>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</si>
  <si>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</si>
  <si>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</si>
  <si>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</si>
  <si>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</si>
  <si>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</si>
  <si>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</si>
  <si>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</si>
  <si>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</si>
  <si>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</si>
  <si>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</si>
  <si>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</si>
  <si>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</si>
  <si>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</si>
  <si>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</si>
  <si>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</si>
  <si>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</si>
  <si>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</si>
  <si>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</si>
  <si>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</si>
  <si>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</si>
  <si>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</si>
  <si>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</si>
  <si>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</si>
  <si>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</si>
  <si>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</si>
  <si>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</si>
  <si>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</si>
  <si>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</si>
  <si>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</si>
  <si>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</si>
  <si>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</si>
  <si>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</si>
  <si>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</si>
  <si>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</si>
  <si>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</si>
  <si>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</si>
  <si>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</si>
  <si>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</si>
  <si>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</si>
  <si>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</si>
  <si>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</si>
  <si>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</si>
  <si>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</si>
  <si>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</si>
  <si>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</si>
  <si>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</si>
  <si>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</si>
  <si>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</si>
  <si>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</si>
  <si>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</si>
  <si>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</si>
  <si>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</si>
  <si>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</si>
  <si>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</si>
  <si>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</si>
  <si>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</si>
  <si>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</si>
  <si>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</si>
  <si>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</si>
  <si>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</si>
  <si>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</si>
  <si>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</si>
  <si>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</si>
  <si>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</si>
  <si>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</si>
  <si>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</si>
  <si>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</si>
  <si>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</si>
  <si>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</si>
  <si>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</si>
  <si>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</si>
  <si>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</si>
  <si>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</si>
  <si>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</si>
  <si>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</si>
  <si>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</si>
  <si>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</si>
  <si>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</si>
  <si>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</si>
  <si>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</si>
  <si>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</si>
  <si>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</si>
  <si>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</si>
  <si>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</si>
  <si>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</si>
  <si>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</si>
  <si>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</si>
  <si>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</si>
  <si>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</si>
  <si>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</si>
  <si>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</si>
  <si>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</si>
  <si>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</si>
  <si>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</si>
  <si>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</si>
  <si>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</si>
  <si>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</si>
  <si>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</si>
  <si>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</si>
  <si>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</si>
  <si>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</si>
  <si>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</si>
  <si>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</si>
  <si>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</si>
  <si>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</si>
  <si>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</si>
  <si>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</si>
  <si>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</si>
  <si>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</si>
  <si>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</si>
  <si>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</si>
  <si>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</si>
  <si>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</si>
  <si>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</si>
  <si>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</si>
  <si>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</si>
  <si>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</si>
  <si>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</si>
  <si>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</si>
  <si>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</si>
  <si>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</si>
  <si>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</si>
  <si>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</si>
  <si>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</si>
  <si>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</si>
  <si>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</si>
  <si>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</si>
  <si>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</si>
  <si>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</si>
  <si>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</si>
  <si>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</si>
  <si>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</si>
  <si>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</si>
  <si>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</si>
  <si>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</si>
  <si>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</si>
  <si>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</si>
  <si>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</si>
  <si>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</si>
  <si>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</si>
  <si>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</si>
  <si>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</si>
  <si>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</si>
  <si>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</si>
  <si>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</si>
  <si>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</si>
  <si>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</si>
  <si>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</si>
  <si>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</si>
  <si>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</si>
  <si>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</si>
  <si>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</si>
  <si>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</si>
  <si>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</si>
  <si>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</si>
  <si>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</si>
  <si>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</si>
  <si>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</si>
  <si>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</si>
  <si>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</si>
  <si>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</si>
  <si>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</si>
  <si>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</si>
  <si>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</si>
  <si>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</si>
  <si>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</si>
  <si>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</si>
  <si>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</si>
  <si>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</si>
  <si>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</si>
  <si>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</si>
  <si>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</si>
  <si>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</si>
  <si>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</si>
  <si>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</si>
  <si>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</si>
  <si>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</si>
  <si>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</si>
  <si>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</si>
  <si>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</si>
  <si>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</si>
  <si>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</si>
  <si>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</si>
  <si>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</si>
  <si>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</si>
  <si>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</si>
  <si>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</si>
  <si>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</si>
  <si>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</si>
  <si>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</si>
  <si>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</si>
  <si>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</si>
  <si>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</si>
  <si>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</si>
  <si>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</si>
  <si>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</si>
  <si>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</si>
  <si>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</si>
  <si>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</si>
  <si>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</si>
  <si>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</si>
  <si>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</si>
  <si>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</si>
  <si>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</si>
  <si>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</si>
  <si>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</si>
  <si>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</si>
  <si>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</si>
  <si>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</si>
  <si>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</si>
  <si>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</si>
  <si>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</si>
  <si>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</si>
  <si>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</si>
  <si>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</si>
  <si>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</si>
  <si>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</si>
  <si>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</si>
  <si>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</si>
  <si>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</si>
  <si>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</si>
  <si>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</si>
  <si>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</si>
  <si>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</si>
  <si>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</si>
  <si>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</si>
  <si>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</si>
  <si>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</si>
  <si>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</si>
  <si>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</si>
  <si>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</si>
  <si>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</si>
  <si>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</si>
  <si>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</si>
  <si>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</si>
  <si>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</si>
  <si>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</si>
  <si>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</si>
  <si>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</si>
  <si>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</si>
  <si>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</si>
  <si>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</si>
  <si>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</si>
  <si>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</si>
  <si>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</si>
  <si>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</si>
  <si>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</si>
  <si>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</si>
  <si>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</si>
  <si>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</si>
  <si>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</si>
  <si>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</si>
  <si>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</si>
  <si>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</si>
  <si>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</si>
  <si>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</si>
  <si>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</si>
  <si>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</si>
  <si>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</si>
  <si>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</si>
  <si>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</si>
  <si>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</si>
  <si>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</si>
  <si>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</si>
  <si>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</si>
  <si>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</si>
  <si>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</si>
  <si>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</si>
  <si>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</si>
  <si>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</si>
  <si>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</si>
  <si>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</si>
  <si>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</si>
  <si>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</si>
  <si>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</si>
  <si>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</si>
  <si>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</si>
  <si>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</si>
  <si>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</si>
  <si>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</si>
  <si>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</si>
  <si>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</si>
  <si>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</si>
  <si>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</si>
  <si>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</si>
  <si>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</si>
  <si>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</si>
  <si>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</si>
  <si>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</si>
  <si>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</si>
  <si>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</si>
  <si>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</si>
  <si>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</si>
  <si>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</si>
  <si>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</si>
  <si>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</si>
  <si>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</si>
  <si>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</si>
  <si>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</si>
  <si>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</si>
  <si>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</si>
  <si>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</si>
  <si>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</si>
  <si>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</si>
  <si>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</si>
  <si>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</si>
  <si>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</si>
  <si>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</si>
  <si>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</si>
  <si>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</si>
  <si>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</si>
  <si>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</si>
  <si>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</si>
  <si>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</si>
  <si>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</si>
  <si>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</si>
  <si>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</si>
  <si>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</si>
  <si>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</si>
  <si>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</si>
  <si>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</si>
  <si>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</si>
  <si>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</si>
  <si>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</si>
  <si>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</si>
  <si>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</si>
  <si>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</si>
  <si>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</si>
  <si>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</si>
  <si>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</si>
  <si>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</si>
  <si>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</si>
  <si>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</si>
  <si>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</si>
  <si>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</si>
  <si>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</si>
  <si>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</si>
  <si>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</si>
  <si>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</si>
  <si>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</si>
  <si>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</si>
  <si>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</si>
  <si>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</si>
  <si>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</si>
  <si>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</si>
  <si>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</si>
  <si>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</si>
  <si>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</si>
  <si>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</si>
  <si>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</si>
  <si>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</si>
  <si>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</si>
  <si>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</si>
  <si>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</si>
  <si>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</si>
  <si>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</si>
  <si>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</si>
  <si>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</si>
  <si>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</si>
  <si>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</si>
  <si>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</si>
  <si>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</si>
  <si>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</si>
  <si>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</si>
  <si>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</si>
  <si>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</si>
  <si>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</si>
  <si>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</si>
  <si>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</si>
  <si>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</si>
  <si>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</si>
  <si>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</si>
  <si>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</si>
  <si>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</si>
  <si>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</si>
  <si>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</si>
  <si>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</si>
  <si>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</si>
  <si>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</si>
  <si>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</si>
  <si>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</si>
  <si>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</si>
  <si>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</si>
  <si>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</si>
  <si>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</si>
  <si>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</si>
  <si>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</si>
  <si>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</si>
  <si>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</si>
  <si>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</si>
  <si>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</si>
  <si>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</si>
  <si>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</si>
  <si>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</si>
  <si>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</si>
  <si>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</si>
  <si>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</si>
  <si>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</si>
  <si>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</si>
  <si>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</si>
  <si>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</si>
  <si>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</si>
  <si>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</si>
  <si>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</si>
  <si>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</si>
  <si>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</si>
  <si>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</si>
  <si>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</si>
  <si>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</si>
  <si>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</si>
  <si>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</si>
  <si>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</si>
  <si>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</si>
  <si>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</si>
  <si>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</si>
  <si>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</si>
  <si>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</si>
  <si>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</si>
  <si>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</si>
  <si>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</si>
  <si>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</si>
  <si>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</si>
  <si>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</si>
  <si>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</si>
  <si>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</si>
  <si>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</si>
  <si>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</si>
  <si>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</si>
  <si>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</si>
  <si>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</si>
  <si>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</si>
  <si>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</si>
  <si>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</si>
  <si>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</si>
  <si>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</si>
  <si>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</si>
  <si>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</si>
  <si>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</si>
  <si>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</si>
  <si>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</si>
  <si>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</si>
  <si>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</si>
  <si>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</si>
  <si>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</si>
  <si>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</si>
  <si>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</si>
  <si>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</si>
  <si>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</si>
  <si>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</si>
  <si>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</si>
  <si>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</si>
  <si>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</si>
  <si>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</si>
  <si>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</si>
  <si>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</si>
  <si>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</si>
  <si>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</si>
  <si>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</si>
  <si>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</si>
  <si>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</si>
  <si>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</si>
  <si>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</si>
  <si>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</si>
  <si>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</si>
  <si>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</si>
  <si>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</si>
  <si>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</si>
  <si>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</si>
  <si>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</si>
  <si>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</si>
  <si>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</si>
  <si>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</si>
  <si>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</si>
  <si>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</si>
  <si>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</si>
  <si>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</si>
  <si>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</si>
  <si>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</si>
  <si>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</si>
  <si>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</si>
  <si>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</si>
  <si>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</si>
  <si>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</si>
  <si>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</si>
  <si>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</si>
  <si>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</si>
  <si>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</si>
  <si>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</si>
  <si>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</si>
  <si>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</si>
  <si>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</si>
  <si>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</si>
  <si>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</si>
  <si>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</si>
  <si>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</si>
  <si>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</si>
  <si>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</si>
  <si>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</si>
  <si>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</si>
  <si>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</si>
  <si>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</si>
  <si>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</si>
  <si>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</si>
  <si>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</si>
  <si>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</si>
  <si>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</si>
  <si>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</si>
  <si>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</si>
  <si>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</si>
  <si>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</si>
  <si>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</si>
  <si>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</si>
  <si>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</si>
  <si>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</si>
  <si>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</si>
  <si>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</si>
  <si>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</si>
  <si>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</si>
  <si>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</si>
  <si>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</si>
  <si>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</si>
  <si>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</si>
  <si>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</si>
  <si>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</si>
  <si>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</si>
  <si>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</si>
  <si>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</si>
  <si>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</si>
  <si>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</si>
  <si>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</si>
  <si>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</si>
  <si>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</si>
  <si>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</si>
  <si>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</si>
  <si>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</si>
  <si>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</si>
  <si>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</si>
  <si>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</si>
  <si>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</si>
  <si>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</si>
  <si>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</si>
  <si>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</si>
  <si>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</si>
  <si>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</si>
  <si>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</si>
  <si>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</si>
  <si>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</si>
  <si>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</si>
  <si>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</si>
  <si>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</si>
  <si>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</si>
  <si>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</si>
  <si>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</si>
  <si>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</si>
  <si>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</si>
  <si>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</si>
  <si>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</si>
  <si>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</si>
  <si>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</si>
  <si>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</si>
  <si>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</si>
  <si>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</si>
  <si>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</si>
  <si>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</si>
  <si>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</si>
  <si>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</si>
  <si>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</si>
  <si>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</si>
  <si>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</si>
  <si>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</si>
  <si>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</si>
  <si>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</si>
  <si>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</si>
  <si>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</si>
  <si>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</si>
  <si>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</si>
  <si>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</si>
  <si>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</si>
  <si>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</si>
  <si>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</si>
  <si>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</si>
  <si>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</si>
  <si>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</si>
  <si>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</si>
  <si>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</si>
  <si>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</si>
  <si>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</si>
  <si>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</si>
  <si>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</si>
  <si>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</si>
  <si>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</si>
  <si>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</si>
  <si>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</si>
  <si>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</si>
  <si>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</si>
  <si>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</si>
  <si>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</si>
  <si>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</si>
  <si>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</si>
  <si>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</si>
  <si>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</si>
  <si>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</si>
  <si>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</si>
  <si>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</si>
  <si>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</si>
  <si>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</si>
  <si>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</si>
  <si>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</si>
  <si>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</si>
  <si>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</si>
  <si>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</si>
  <si>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</si>
  <si>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</si>
  <si>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</si>
  <si>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</si>
  <si>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</si>
  <si>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</si>
  <si>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</si>
  <si>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</si>
  <si>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</si>
  <si>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</si>
  <si>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</si>
  <si>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</si>
  <si>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</si>
  <si>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</si>
  <si>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</si>
  <si>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</si>
  <si>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</si>
  <si>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</si>
  <si>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</si>
  <si>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</si>
  <si>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</si>
  <si>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</si>
  <si>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</si>
  <si>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</si>
  <si>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</si>
  <si>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</si>
  <si>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</si>
  <si>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</si>
  <si>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</si>
  <si>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</si>
  <si>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</si>
  <si>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</si>
  <si>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</si>
  <si>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</si>
  <si>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</si>
  <si>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</si>
  <si>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</si>
  <si>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</si>
  <si>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</si>
  <si>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</si>
  <si>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</si>
  <si>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</si>
  <si>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</si>
  <si>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</si>
  <si>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</si>
  <si>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</si>
  <si>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</si>
  <si>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</si>
  <si>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</si>
  <si>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</si>
  <si>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</si>
  <si>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</si>
  <si>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</si>
  <si>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</si>
  <si>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</si>
  <si>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</si>
  <si>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</si>
  <si>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</si>
  <si>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</si>
  <si>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</si>
  <si>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</si>
  <si>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</si>
  <si>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</si>
  <si>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</si>
  <si>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</si>
  <si>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</si>
  <si>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</si>
  <si>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</si>
  <si>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</si>
  <si>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</si>
  <si>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</si>
  <si>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</si>
  <si>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</si>
  <si>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</si>
  <si>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</si>
  <si>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</si>
  <si>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</si>
  <si>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</si>
  <si>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</si>
  <si>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</si>
  <si>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</si>
  <si>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</si>
  <si>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</si>
  <si>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</si>
  <si>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</si>
  <si>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</si>
  <si>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</si>
  <si>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</si>
  <si>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</si>
  <si>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</si>
  <si>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</si>
  <si>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</si>
  <si>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</si>
  <si>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</si>
  <si>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</si>
  <si>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</si>
  <si>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</si>
  <si>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</si>
  <si>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</si>
  <si>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</si>
  <si>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</si>
  <si>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</si>
  <si>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</si>
  <si>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</si>
  <si>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</si>
  <si>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</si>
  <si>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</si>
  <si>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</si>
  <si>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</si>
  <si>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</si>
  <si>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</si>
  <si>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</si>
  <si>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</si>
  <si>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</si>
  <si>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</si>
  <si>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</si>
  <si>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</si>
  <si>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</si>
  <si>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</si>
  <si>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</si>
  <si>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</si>
  <si>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</si>
  <si>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</si>
  <si>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</si>
  <si>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</si>
  <si>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</si>
  <si>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</si>
  <si>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</si>
  <si>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</si>
  <si>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</si>
  <si>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</si>
  <si>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</si>
  <si>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</si>
  <si>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</si>
  <si>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</si>
  <si>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</si>
  <si>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</si>
  <si>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</si>
  <si>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</si>
  <si>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</si>
  <si>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</si>
  <si>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</si>
  <si>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</si>
  <si>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</si>
  <si>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</si>
  <si>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</si>
  <si>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</si>
  <si>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</si>
  <si>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</si>
  <si>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</si>
  <si>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</si>
  <si>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</si>
  <si>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</si>
  <si>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</si>
  <si>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</si>
  <si>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</si>
  <si>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</si>
  <si>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</si>
  <si>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</si>
  <si>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</si>
  <si>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</si>
  <si>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</si>
  <si>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</si>
  <si>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</si>
  <si>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</si>
  <si>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</si>
  <si>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</si>
  <si>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</si>
  <si>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</si>
  <si>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</si>
  <si>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</si>
  <si>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</si>
  <si>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</si>
  <si>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</si>
  <si>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</si>
  <si>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</si>
  <si>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</si>
  <si>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</si>
  <si>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</si>
  <si>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</si>
  <si>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</si>
  <si>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</si>
  <si>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</si>
  <si>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</si>
  <si>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</si>
  <si>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</si>
  <si>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</si>
  <si>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</si>
  <si>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</si>
  <si>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</si>
  <si>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</si>
  <si>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</si>
  <si>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</si>
  <si>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</si>
  <si>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</si>
  <si>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</si>
  <si>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</si>
  <si>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</si>
  <si>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</si>
  <si>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</si>
  <si>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</si>
  <si>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</si>
  <si>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</si>
  <si>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</si>
  <si>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</si>
  <si>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</si>
  <si>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</si>
  <si>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</si>
  <si>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</si>
  <si>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</si>
  <si>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</si>
  <si>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</si>
  <si>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</si>
  <si>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</si>
  <si>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</si>
  <si>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</si>
  <si>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</si>
  <si>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</si>
  <si>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</si>
  <si>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</si>
  <si>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</si>
  <si>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</si>
  <si>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</si>
  <si>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</si>
  <si>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</si>
  <si>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</si>
  <si>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</si>
  <si>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</si>
  <si>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</si>
  <si>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</si>
  <si>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</si>
  <si>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</si>
  <si>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</si>
  <si>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</si>
  <si>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</si>
  <si>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</si>
  <si>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</si>
  <si>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</si>
  <si>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</si>
  <si>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</si>
  <si>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</si>
  <si>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</si>
  <si>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</si>
  <si>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</si>
  <si>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</si>
  <si>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</si>
  <si>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</si>
  <si>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</si>
  <si>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</si>
  <si>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</si>
  <si>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</si>
  <si>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</si>
  <si>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</si>
  <si>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</si>
  <si>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</si>
  <si>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</si>
  <si>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</si>
  <si>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</si>
  <si>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</si>
  <si>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</si>
  <si>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</si>
  <si>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</si>
  <si>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</si>
  <si>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</si>
  <si>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</si>
  <si>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</si>
  <si>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</si>
  <si>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</si>
  <si>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</si>
  <si>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</si>
  <si>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</si>
  <si>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</si>
  <si>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</si>
  <si>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</si>
  <si>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</si>
  <si>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</si>
  <si>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</si>
  <si>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</si>
  <si>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</si>
  <si>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</si>
  <si>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</si>
  <si>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</si>
  <si>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</si>
  <si>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</si>
  <si>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</si>
  <si>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</si>
  <si>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</si>
  <si>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</si>
  <si>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</si>
  <si>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</si>
  <si>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</si>
  <si>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</si>
  <si>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</si>
  <si>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</si>
  <si>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</si>
  <si>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</si>
  <si>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</si>
  <si>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</si>
  <si>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</si>
  <si>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</si>
  <si>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</si>
  <si>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</si>
  <si>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</si>
  <si>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</si>
  <si>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</si>
  <si>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</si>
  <si>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</si>
  <si>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</si>
  <si>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</si>
  <si>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</si>
  <si>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</si>
  <si>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</si>
  <si>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</si>
  <si>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</si>
  <si>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</si>
  <si>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</si>
  <si>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</si>
  <si>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</si>
  <si>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</si>
  <si>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</si>
  <si>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</si>
  <si>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</si>
  <si>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</si>
  <si>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</si>
  <si>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</si>
  <si>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</si>
  <si>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</si>
  <si>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</si>
  <si>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</si>
  <si>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</si>
  <si>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</si>
  <si>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</si>
  <si>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</si>
  <si>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</si>
  <si>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</si>
  <si>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</si>
  <si>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</si>
  <si>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</si>
  <si>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</si>
  <si>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</si>
  <si>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</si>
  <si>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</si>
  <si>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</si>
  <si>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</si>
  <si>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</si>
  <si>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</si>
  <si>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</si>
  <si>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</si>
  <si>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</si>
  <si>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</si>
  <si>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</si>
  <si>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</si>
  <si>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</si>
  <si>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</si>
  <si>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</si>
  <si>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</si>
  <si>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</si>
  <si>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</si>
  <si>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</si>
  <si>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</si>
  <si>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</si>
  <si>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</si>
  <si>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</si>
  <si>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</si>
  <si>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</si>
  <si>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</si>
  <si>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</si>
  <si>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</si>
  <si>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</si>
  <si>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</si>
  <si>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</si>
  <si>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</si>
  <si>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</si>
  <si>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</si>
  <si>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</si>
  <si>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</si>
  <si>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</si>
  <si>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</si>
  <si>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</si>
  <si>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</si>
  <si>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</si>
  <si>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</si>
  <si>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</si>
  <si>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</si>
  <si>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</si>
  <si>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</si>
  <si>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</si>
  <si>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</si>
  <si>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</si>
  <si>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</si>
  <si>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</si>
  <si>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</si>
  <si>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</si>
  <si>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</si>
  <si>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</si>
  <si>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</si>
  <si>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</si>
  <si>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</si>
  <si>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</si>
  <si>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</si>
  <si>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</si>
  <si>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</si>
  <si>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</si>
  <si>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</si>
  <si>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</si>
  <si>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</si>
  <si>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</si>
  <si>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</si>
  <si>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</si>
  <si>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</si>
  <si>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</si>
  <si>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</si>
  <si>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</si>
  <si>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</si>
  <si>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</si>
  <si>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</si>
  <si>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</si>
  <si>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</si>
  <si>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</si>
  <si>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</si>
  <si>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</si>
  <si>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</si>
  <si>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</si>
  <si>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</si>
  <si>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</si>
  <si>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</si>
  <si>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</si>
  <si>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</si>
  <si>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</si>
  <si>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</si>
  <si>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</si>
  <si>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</si>
  <si>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</si>
  <si>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</si>
  <si>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</si>
  <si>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</si>
  <si>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</si>
  <si>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</si>
  <si>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</si>
  <si>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</si>
  <si>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</si>
  <si>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</si>
  <si>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</si>
  <si>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</si>
  <si>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</si>
  <si>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</si>
  <si>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</si>
  <si>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</si>
  <si>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</si>
  <si>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</si>
  <si>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</si>
  <si>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</si>
  <si>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</si>
  <si>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</si>
  <si>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</si>
  <si>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</si>
  <si>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</si>
  <si>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</si>
  <si>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</si>
  <si>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</si>
  <si>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</si>
  <si>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</si>
  <si>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</si>
  <si>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</si>
  <si>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</si>
  <si>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</si>
  <si>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</si>
  <si>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</si>
  <si>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</si>
  <si>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</si>
  <si>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</si>
  <si>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</si>
  <si>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</si>
  <si>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</si>
  <si>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</si>
  <si>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</si>
  <si>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</si>
  <si>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</si>
  <si>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</si>
  <si>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</si>
  <si>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</si>
  <si>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</si>
  <si>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</si>
  <si>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</si>
  <si>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</si>
  <si>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</si>
  <si>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</si>
  <si>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</si>
  <si>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</si>
  <si>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</si>
  <si>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</si>
  <si>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</si>
  <si>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</si>
  <si>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</si>
  <si>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</si>
  <si>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</si>
  <si>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</si>
  <si>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</si>
  <si>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</si>
  <si>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</si>
  <si>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</si>
  <si>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</si>
  <si>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</si>
  <si>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</si>
  <si>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</si>
  <si>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</si>
  <si>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</si>
  <si>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</si>
  <si>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</si>
  <si>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</si>
  <si>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</si>
  <si>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</si>
  <si>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</si>
  <si>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</si>
  <si>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</si>
  <si>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</si>
  <si>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</si>
  <si>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</si>
  <si>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</si>
  <si>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</si>
  <si>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</si>
  <si>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</si>
  <si>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</si>
  <si>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</si>
  <si>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</si>
  <si>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</si>
  <si>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</si>
  <si>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</si>
  <si>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</si>
  <si>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</si>
  <si>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</si>
  <si>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</si>
  <si>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</si>
  <si>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</si>
  <si>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</si>
  <si>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</si>
  <si>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</si>
  <si>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</si>
  <si>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</si>
  <si>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</si>
  <si>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</si>
  <si>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</si>
  <si>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</si>
  <si>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</si>
  <si>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</si>
  <si>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</si>
  <si>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</si>
  <si>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</si>
  <si>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</si>
  <si>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</si>
  <si>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</si>
  <si>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</si>
  <si>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</si>
  <si>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</si>
  <si>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</si>
  <si>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</si>
  <si>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</si>
  <si>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</si>
  <si>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</si>
  <si>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</si>
  <si>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</si>
  <si>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</si>
  <si>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</si>
  <si>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</si>
  <si>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</si>
  <si>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</si>
  <si>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</si>
  <si>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</si>
  <si>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</si>
  <si>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</si>
  <si>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</si>
  <si>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</si>
  <si>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</si>
  <si>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</si>
  <si>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</si>
  <si>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</si>
  <si>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</si>
  <si>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</si>
  <si>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</si>
  <si>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</si>
  <si>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</si>
  <si>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</si>
  <si>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</si>
  <si>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</si>
  <si>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</si>
  <si>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</si>
  <si>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</si>
  <si>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</si>
  <si>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</si>
  <si>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</si>
  <si>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</si>
  <si>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</si>
  <si>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</si>
  <si>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</si>
  <si>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</si>
  <si>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</si>
  <si>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</si>
  <si>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</si>
  <si>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</si>
  <si>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</si>
  <si>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</si>
  <si>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</si>
  <si>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</si>
  <si>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</si>
  <si>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</si>
  <si>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</si>
  <si>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</si>
  <si>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</si>
  <si>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</si>
  <si>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</si>
  <si>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</si>
  <si>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</si>
  <si>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</si>
  <si>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</si>
  <si>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</si>
  <si>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</si>
  <si>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</si>
  <si>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</si>
  <si>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</si>
  <si>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</si>
  <si>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</si>
  <si>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</si>
  <si>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</si>
  <si>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</si>
  <si>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</si>
  <si>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</si>
  <si>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</si>
  <si>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</si>
  <si>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</si>
  <si>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</si>
  <si>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</si>
  <si>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</si>
  <si>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</si>
  <si>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</si>
  <si>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</si>
  <si>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</si>
  <si>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</si>
  <si>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</si>
  <si>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</si>
  <si>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</si>
  <si>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</si>
  <si>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</si>
  <si>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</si>
  <si>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</si>
  <si>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</si>
  <si>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</si>
  <si>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</si>
  <si>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</si>
  <si>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</si>
  <si>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</si>
  <si>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</si>
  <si>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</si>
  <si>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</si>
  <si>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</si>
  <si>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</si>
  <si>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</si>
  <si>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</si>
  <si>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</si>
  <si>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</si>
  <si>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</si>
  <si>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</si>
  <si>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</si>
  <si>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</si>
  <si>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</si>
  <si>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</si>
  <si>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</si>
  <si>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</si>
  <si>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</si>
  <si>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</si>
  <si>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</si>
  <si>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</si>
  <si>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</si>
  <si>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</si>
  <si>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</si>
  <si>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</si>
  <si>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</si>
  <si>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</si>
  <si>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</si>
  <si>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</si>
  <si>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</si>
  <si>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</si>
  <si>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</si>
  <si>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</si>
  <si>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</si>
  <si>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</si>
  <si>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</si>
  <si>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</si>
  <si>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</si>
  <si>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</si>
  <si>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</si>
  <si>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</si>
  <si>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</si>
  <si>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</si>
  <si>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</si>
  <si>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</si>
  <si>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</si>
  <si>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</si>
  <si>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</si>
  <si>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</si>
  <si>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</si>
  <si>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</si>
  <si>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</si>
  <si>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</si>
  <si>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</si>
  <si>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</si>
  <si>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</si>
  <si>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</si>
  <si>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</si>
  <si>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</si>
  <si>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</si>
  <si>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</si>
  <si>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</si>
  <si>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</si>
  <si>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</si>
  <si>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</si>
  <si>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</si>
  <si>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</si>
  <si>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</si>
  <si>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</si>
  <si>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</si>
  <si>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</si>
  <si>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</si>
  <si>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</si>
  <si>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</si>
  <si>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</si>
  <si>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</si>
  <si>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</si>
  <si>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</si>
  <si>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</si>
  <si>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</si>
  <si>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</si>
  <si>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</si>
  <si>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</si>
  <si>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</si>
  <si>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</si>
  <si>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</si>
  <si>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</si>
  <si>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</si>
  <si>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</si>
  <si>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</si>
  <si>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</si>
  <si>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</si>
  <si>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</si>
  <si>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</si>
  <si>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</si>
  <si>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</si>
  <si>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</si>
  <si>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</si>
  <si>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</si>
  <si>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</si>
  <si>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</si>
  <si>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</si>
  <si>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</si>
  <si>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</si>
  <si>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</si>
  <si>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</si>
  <si>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</si>
  <si>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</si>
  <si>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</si>
  <si>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</si>
  <si>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</si>
  <si>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</si>
  <si>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</si>
  <si>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</si>
  <si>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</si>
  <si>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</si>
  <si>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</si>
  <si>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</si>
  <si>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</si>
  <si>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</si>
  <si>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</si>
  <si>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</si>
  <si>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</si>
  <si>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</si>
  <si>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</si>
  <si>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</si>
  <si>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</si>
  <si>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</si>
  <si>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</si>
  <si>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</si>
  <si>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</si>
  <si>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</si>
  <si>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</si>
  <si>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</si>
  <si>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</si>
  <si>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</si>
  <si>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</si>
  <si>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</si>
  <si>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</si>
  <si>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</si>
  <si>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</si>
  <si>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</si>
  <si>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</si>
  <si>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</si>
  <si>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</si>
  <si>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</si>
  <si>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</si>
  <si>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</si>
  <si>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</si>
  <si>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</si>
  <si>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</si>
  <si>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</si>
  <si>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</si>
  <si>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</si>
  <si>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</si>
  <si>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</si>
  <si>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</si>
  <si>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</si>
  <si>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</si>
  <si>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</si>
  <si>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</si>
  <si>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</si>
  <si>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</si>
  <si>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</si>
  <si>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</si>
  <si>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</si>
  <si>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</si>
  <si>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</si>
  <si>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</si>
  <si>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</si>
  <si>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</si>
  <si>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</si>
  <si>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</si>
  <si>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</si>
  <si>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</si>
  <si>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</si>
  <si>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</si>
  <si>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</si>
  <si>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</si>
  <si>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</si>
  <si>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</si>
  <si>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</si>
  <si>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</si>
  <si>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</si>
  <si>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</si>
  <si>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</si>
  <si>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</si>
  <si>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</si>
  <si>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</si>
  <si>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</si>
  <si>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</si>
  <si>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</si>
  <si>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</si>
  <si>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</si>
  <si>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</si>
  <si>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</si>
  <si>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</si>
  <si>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</si>
  <si>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</si>
  <si>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</si>
  <si>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</si>
  <si>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</si>
  <si>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</si>
  <si>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</si>
  <si>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</si>
  <si>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</si>
  <si>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</si>
  <si>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</si>
  <si>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</si>
  <si>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</si>
  <si>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</si>
  <si>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</si>
  <si>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</si>
  <si>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</si>
  <si>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</si>
  <si>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</si>
  <si>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</si>
  <si>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</si>
  <si>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</si>
  <si>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</si>
  <si>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</si>
  <si>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</si>
  <si>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</si>
  <si>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</si>
  <si>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</si>
  <si>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</si>
  <si>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</si>
  <si>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</si>
  <si>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</si>
  <si>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</si>
  <si>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</si>
  <si>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</si>
  <si>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</si>
  <si>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</si>
  <si>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</si>
  <si>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</si>
  <si>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</si>
  <si>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</si>
  <si>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</si>
  <si>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</si>
  <si>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</si>
  <si>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</si>
  <si>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</si>
  <si>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</si>
  <si>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</si>
  <si>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</si>
  <si>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</si>
  <si>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</si>
  <si>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</si>
  <si>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</si>
  <si>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</si>
  <si>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</si>
  <si>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</si>
  <si>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</si>
  <si>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</si>
  <si>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</si>
  <si>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</si>
  <si>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</si>
  <si>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</si>
  <si>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</si>
  <si>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</si>
  <si>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</si>
  <si>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</si>
  <si>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</si>
  <si>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</si>
  <si>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</si>
  <si>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</si>
  <si>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</si>
  <si>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</si>
  <si>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</si>
  <si>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</si>
  <si>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</si>
  <si>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</si>
  <si>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</si>
  <si>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</si>
  <si>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</si>
  <si>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</si>
  <si>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</si>
  <si>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</si>
  <si>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</si>
  <si>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</si>
  <si>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</si>
  <si>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</si>
  <si>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</si>
  <si>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</si>
  <si>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</si>
  <si>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</si>
  <si>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</si>
  <si>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</si>
  <si>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</si>
  <si>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</si>
  <si>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</si>
  <si>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</si>
  <si>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</si>
  <si>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</si>
  <si>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</si>
  <si>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</si>
  <si>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</si>
  <si>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</si>
  <si>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</si>
  <si>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</si>
  <si>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</si>
  <si>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</si>
  <si>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</si>
  <si>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</si>
  <si>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</si>
  <si>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</si>
  <si>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</si>
  <si>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</si>
  <si>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</si>
  <si>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</si>
  <si>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</si>
  <si>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</si>
  <si>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</si>
  <si>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</si>
  <si>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</si>
  <si>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</si>
  <si>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</si>
  <si>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</si>
  <si>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</si>
  <si>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</si>
  <si>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</si>
  <si>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</si>
  <si>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</si>
  <si>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</si>
  <si>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</si>
  <si>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</si>
  <si>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</si>
  <si>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</si>
  <si>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</si>
  <si>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</si>
  <si>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</si>
  <si>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</si>
  <si>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</si>
  <si>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</si>
  <si>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</si>
  <si>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</si>
  <si>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</si>
  <si>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</si>
  <si>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</si>
  <si>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</si>
  <si>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</si>
  <si>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</si>
  <si>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</si>
  <si>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</si>
  <si>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</si>
  <si>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</si>
  <si>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</si>
  <si>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</si>
  <si>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</si>
  <si>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</si>
  <si>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</si>
  <si>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</si>
  <si>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</si>
  <si>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</si>
  <si>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</si>
  <si>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</si>
  <si>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</si>
  <si>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</si>
  <si>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</si>
  <si>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</si>
  <si>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</si>
  <si>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</si>
  <si>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</si>
  <si>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</si>
  <si>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</si>
  <si>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</si>
  <si>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</si>
  <si>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</si>
  <si>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</si>
  <si>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</si>
  <si>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</si>
  <si>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</si>
  <si>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</si>
  <si>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</si>
  <si>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</si>
  <si>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</si>
  <si>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</si>
  <si>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</si>
  <si>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</si>
  <si>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</si>
  <si>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</si>
  <si>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</si>
  <si>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</si>
  <si>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</si>
  <si>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</si>
  <si>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</si>
  <si>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</si>
  <si>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</si>
  <si>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</si>
  <si>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</si>
  <si>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</si>
  <si>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</si>
  <si>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</si>
  <si>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</si>
  <si>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</si>
  <si>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</si>
  <si>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</si>
  <si>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</si>
  <si>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</si>
  <si>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</si>
  <si>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</si>
  <si>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</si>
  <si>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</si>
  <si>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</si>
  <si>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</si>
  <si>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</si>
  <si>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</si>
  <si>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</si>
  <si>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</si>
  <si>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</si>
  <si>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</si>
  <si>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</si>
  <si>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</si>
  <si>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</si>
  <si>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</si>
  <si>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</si>
  <si>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</si>
  <si>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</si>
  <si>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</si>
  <si>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</si>
  <si>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</si>
  <si>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</si>
  <si>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</si>
  <si>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</si>
  <si>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</si>
  <si>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</si>
  <si>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</si>
  <si>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</si>
  <si>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</si>
  <si>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</si>
  <si>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</si>
  <si>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</si>
  <si>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</si>
  <si>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</si>
  <si>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</si>
  <si>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</si>
  <si>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</si>
  <si>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</si>
  <si>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</si>
  <si>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</si>
  <si>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</si>
  <si>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</si>
  <si>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</si>
  <si>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</si>
  <si>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</si>
  <si>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</si>
  <si>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</si>
  <si>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</si>
  <si>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</si>
  <si>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</si>
  <si>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</si>
  <si>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</si>
  <si>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</si>
  <si>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</si>
  <si>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</si>
  <si>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</si>
  <si>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</si>
  <si>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</si>
  <si>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</si>
  <si>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</si>
  <si>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</si>
  <si>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</si>
  <si>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</si>
  <si>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</si>
  <si>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</si>
  <si>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</si>
  <si>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</si>
  <si>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</si>
  <si>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</si>
  <si>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</si>
  <si>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</si>
  <si>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</si>
  <si>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</si>
  <si>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</si>
  <si>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</si>
  <si>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</si>
  <si>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</si>
  <si>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</si>
  <si>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</si>
  <si>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</si>
  <si>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</si>
  <si>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</si>
  <si>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</si>
  <si>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</si>
  <si>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</si>
  <si>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</si>
  <si>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</si>
  <si>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</si>
  <si>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</si>
  <si>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</si>
  <si>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</si>
  <si>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</si>
  <si>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</si>
  <si>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</si>
  <si>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</si>
  <si>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</si>
  <si>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</si>
  <si>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</si>
  <si>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</si>
  <si>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</si>
  <si>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</si>
  <si>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</si>
  <si>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</si>
  <si>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</si>
  <si>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</si>
  <si>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</si>
  <si>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</si>
  <si>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</si>
  <si>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</si>
  <si>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</si>
  <si>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</si>
  <si>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</si>
  <si>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</si>
  <si>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</si>
  <si>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</si>
  <si>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</si>
  <si>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</si>
  <si>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</si>
  <si>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</si>
  <si>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</si>
  <si>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</si>
  <si>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</si>
  <si>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</si>
  <si>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</si>
  <si>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</si>
  <si>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</si>
  <si>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</si>
  <si>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</si>
  <si>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</si>
  <si>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</si>
  <si>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</si>
  <si>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</si>
  <si>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</si>
  <si>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</si>
  <si>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</si>
  <si>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</si>
  <si>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</si>
  <si>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</si>
  <si>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</si>
  <si>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</si>
  <si>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</si>
  <si>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</si>
  <si>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</si>
  <si>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</si>
  <si>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</si>
  <si>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</si>
  <si>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</si>
  <si>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</si>
  <si>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</si>
  <si>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</si>
  <si>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</si>
  <si>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</si>
  <si>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</si>
  <si>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</si>
  <si>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</si>
  <si>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</si>
  <si>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</si>
  <si>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</si>
  <si>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</si>
  <si>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</si>
  <si>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</si>
  <si>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</si>
  <si>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</si>
  <si>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</si>
  <si>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</si>
  <si>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</si>
  <si>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</si>
  <si>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</si>
  <si>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</si>
  <si>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</si>
  <si>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</si>
  <si>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</si>
  <si>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</si>
  <si>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</si>
  <si>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</si>
  <si>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</si>
  <si>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</si>
  <si>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</si>
  <si>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</si>
  <si>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</si>
  <si>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</si>
  <si>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</si>
  <si>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</si>
  <si>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</si>
  <si>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</si>
  <si>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</si>
  <si>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</si>
  <si>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</si>
  <si>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</si>
  <si>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</si>
  <si>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</si>
  <si>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</si>
  <si>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</si>
  <si>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</si>
  <si>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</si>
  <si>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</si>
  <si>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</si>
  <si>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</si>
  <si>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</si>
  <si>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</si>
  <si>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</si>
  <si>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</si>
  <si>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</si>
  <si>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</si>
  <si>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</si>
  <si>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</si>
  <si>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</si>
  <si>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</si>
  <si>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</si>
  <si>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</si>
  <si>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</si>
  <si>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</si>
  <si>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</si>
  <si>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</si>
  <si>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</si>
  <si>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</si>
  <si>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</si>
  <si>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</si>
  <si>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</si>
  <si>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</si>
  <si>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</si>
  <si>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</si>
  <si>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</si>
  <si>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</si>
  <si>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</si>
  <si>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</si>
  <si>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</si>
  <si>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</si>
  <si>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</si>
  <si>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</si>
  <si>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</si>
  <si>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</si>
  <si>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</si>
  <si>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</si>
  <si>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</si>
  <si>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</si>
  <si>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</si>
  <si>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</si>
  <si>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</si>
  <si>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</si>
  <si>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</si>
  <si>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</si>
  <si>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</si>
  <si>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</si>
  <si>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</si>
  <si>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</si>
  <si>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</si>
  <si>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</si>
  <si>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</si>
  <si>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</si>
  <si>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</si>
  <si>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</si>
  <si>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</si>
  <si>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</si>
  <si>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</si>
  <si>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</si>
  <si>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</si>
  <si>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</si>
  <si>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</si>
  <si>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</si>
  <si>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</si>
  <si>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</si>
  <si>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</si>
  <si>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</si>
  <si>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</si>
  <si>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</si>
  <si>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</si>
  <si>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</si>
  <si>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</si>
  <si>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</si>
  <si>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</si>
  <si>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</si>
  <si>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</si>
  <si>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</si>
  <si>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</si>
  <si>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</si>
  <si>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</si>
  <si>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</si>
  <si>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</si>
  <si>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</si>
  <si>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</si>
  <si>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</si>
  <si>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</si>
  <si>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</si>
  <si>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</si>
  <si>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</si>
  <si>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</si>
  <si>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</si>
  <si>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</si>
  <si>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</si>
  <si>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</si>
  <si>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</si>
  <si>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</si>
  <si>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</si>
  <si>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</si>
  <si>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</si>
  <si>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</si>
  <si>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</si>
  <si>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</si>
  <si>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</si>
  <si>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</si>
  <si>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</si>
  <si>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</si>
  <si>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</si>
  <si>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</si>
  <si>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</si>
  <si>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</si>
  <si>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</si>
  <si>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</si>
  <si>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</si>
  <si>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</si>
  <si>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</si>
  <si>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</si>
  <si>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</si>
  <si>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</si>
  <si>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</si>
  <si>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</si>
  <si>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</si>
  <si>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</si>
  <si>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</si>
  <si>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</si>
  <si>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</si>
  <si>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</si>
  <si>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</si>
  <si>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</si>
  <si>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</si>
  <si>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</si>
  <si>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</si>
  <si>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</si>
  <si>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</si>
  <si>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</si>
  <si>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</si>
  <si>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</si>
  <si>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</si>
  <si>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</si>
  <si>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</si>
  <si>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</si>
  <si>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</si>
  <si>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</si>
  <si>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</si>
  <si>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</si>
  <si>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</si>
  <si>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</si>
  <si>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</si>
  <si>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</si>
  <si>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</si>
  <si>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</si>
  <si>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</si>
  <si>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</si>
  <si>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</si>
  <si>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</si>
  <si>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</si>
  <si>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</si>
  <si>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</si>
  <si>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</si>
  <si>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</si>
  <si>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</si>
  <si>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</si>
  <si>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</si>
  <si>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</si>
  <si>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</si>
  <si>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</si>
  <si>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</si>
  <si>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</si>
  <si>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</si>
  <si>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</si>
  <si>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</si>
  <si>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</si>
  <si>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</si>
  <si>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</si>
  <si>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</si>
  <si>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</si>
  <si>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</si>
  <si>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</si>
  <si>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</si>
  <si>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</si>
  <si>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</si>
  <si>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</si>
  <si>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</si>
  <si>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</si>
  <si>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</si>
  <si>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</si>
  <si>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</si>
  <si>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</si>
  <si>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</si>
  <si>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</si>
  <si>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</si>
  <si>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</si>
  <si>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</si>
  <si>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</si>
  <si>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</si>
  <si>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</si>
  <si>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</si>
  <si>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</si>
  <si>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</si>
  <si>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</si>
  <si>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</si>
  <si>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</si>
  <si>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</si>
  <si>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</si>
  <si>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</si>
  <si>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</si>
  <si>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</si>
  <si>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</si>
  <si>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</si>
  <si>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</si>
  <si>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</si>
  <si>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</si>
  <si>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</si>
  <si>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</si>
  <si>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</si>
  <si>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</si>
  <si>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</si>
  <si>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</si>
  <si>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</si>
  <si>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</si>
  <si>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</si>
  <si>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</si>
  <si>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</si>
  <si>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</si>
  <si>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</si>
  <si>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</si>
  <si>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</si>
  <si>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</si>
  <si>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</si>
  <si>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</si>
  <si>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</si>
  <si>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</si>
  <si>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</si>
  <si>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</si>
  <si>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</si>
  <si>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</si>
  <si>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</si>
  <si>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</si>
  <si>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</si>
  <si>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</si>
  <si>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</si>
  <si>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</si>
  <si>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</si>
  <si>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</si>
  <si>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</si>
  <si>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</si>
  <si>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</si>
  <si>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</si>
  <si>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</si>
  <si>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</si>
  <si>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</si>
  <si>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</si>
  <si>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</si>
  <si>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</si>
  <si>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</si>
  <si>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</si>
  <si>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</si>
  <si>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</si>
  <si>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</si>
  <si>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</si>
  <si>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</si>
  <si>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</si>
  <si>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</si>
  <si>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</si>
  <si>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</si>
  <si>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</si>
  <si>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</si>
  <si>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</si>
  <si>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</si>
  <si>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</si>
  <si>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</si>
  <si>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</si>
  <si>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</si>
  <si>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</si>
  <si>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</si>
  <si>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</si>
  <si>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</si>
  <si>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</si>
  <si>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</si>
  <si>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</si>
  <si>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</si>
  <si>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</si>
  <si>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</si>
  <si>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</si>
  <si>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</si>
  <si>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</si>
  <si>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</si>
  <si>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</si>
  <si>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</si>
  <si>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</si>
  <si>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</si>
  <si>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</si>
  <si>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</si>
  <si>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</si>
  <si>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</si>
  <si>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</si>
  <si>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</si>
  <si>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</si>
  <si>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</si>
  <si>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</si>
  <si>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</si>
  <si>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</si>
  <si>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</si>
  <si>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</si>
  <si>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</si>
  <si>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</si>
  <si>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</si>
  <si>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</si>
  <si>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</si>
  <si>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</si>
  <si>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</si>
  <si>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</si>
  <si>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</si>
  <si>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</si>
  <si>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</si>
  <si>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</si>
  <si>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</si>
  <si>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</si>
  <si>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</si>
  <si>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</si>
  <si>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</si>
  <si>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</si>
  <si>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</si>
  <si>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</si>
  <si>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</si>
  <si>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</si>
  <si>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</si>
  <si>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</si>
  <si>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</si>
  <si>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</si>
  <si>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</si>
  <si>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</si>
  <si>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</si>
  <si>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</si>
  <si>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</si>
  <si>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</si>
  <si>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</si>
  <si>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</si>
  <si>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</si>
  <si>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</si>
  <si>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</si>
  <si>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</si>
  <si>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</si>
  <si>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</si>
  <si>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</si>
  <si>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</si>
  <si>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</si>
  <si>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</si>
  <si>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</si>
  <si>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</si>
  <si>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</si>
  <si>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</si>
  <si>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</si>
  <si>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</si>
  <si>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</si>
  <si>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</si>
  <si>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</si>
  <si>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</si>
  <si>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</si>
  <si>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</si>
  <si>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</si>
  <si>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</si>
  <si>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</si>
  <si>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</si>
  <si>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</si>
  <si>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</si>
  <si>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</si>
  <si>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</si>
  <si>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</si>
  <si>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</si>
  <si>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</si>
  <si>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</si>
  <si>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</si>
  <si>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</si>
  <si>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</si>
  <si>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</si>
  <si>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</si>
  <si>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</si>
  <si>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</si>
  <si>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</si>
  <si>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</si>
  <si>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</si>
  <si>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</si>
  <si>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</si>
  <si>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</si>
  <si>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</si>
  <si>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</si>
  <si>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</si>
  <si>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</si>
  <si>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</si>
  <si>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</si>
  <si>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</si>
  <si>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</si>
  <si>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</si>
  <si>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</si>
  <si>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</si>
  <si>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</si>
  <si>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</si>
  <si>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</si>
  <si>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</si>
  <si>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</si>
  <si>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</si>
  <si>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</si>
  <si>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</si>
  <si>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</si>
  <si>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</si>
  <si>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</si>
  <si>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</si>
  <si>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</si>
  <si>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</si>
  <si>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</si>
  <si>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</si>
  <si>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</si>
  <si>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</si>
  <si>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</si>
  <si>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</si>
  <si>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</si>
  <si>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</si>
  <si>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</si>
  <si>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</si>
  <si>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</si>
  <si>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</si>
  <si>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</si>
  <si>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</si>
  <si>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</si>
  <si>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</si>
  <si>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</si>
  <si>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</si>
  <si>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</si>
  <si>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</si>
  <si>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</si>
  <si>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</si>
  <si>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</si>
  <si>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</si>
  <si>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</si>
  <si>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</si>
  <si>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</si>
  <si>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</si>
  <si>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</si>
  <si>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</si>
  <si>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</si>
  <si>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</si>
  <si>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</si>
  <si>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</si>
  <si>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</si>
  <si>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</si>
  <si>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</si>
  <si>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</si>
  <si>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</si>
  <si>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</si>
  <si>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</si>
  <si>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</si>
  <si>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</si>
  <si>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</si>
  <si>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</si>
  <si>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</si>
  <si>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</si>
  <si>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</si>
  <si>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</si>
  <si>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</si>
  <si>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</si>
  <si>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</si>
  <si>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</si>
  <si>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</si>
  <si>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</si>
  <si>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</si>
  <si>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</si>
  <si>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</si>
  <si>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</si>
  <si>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</si>
  <si>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</si>
  <si>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</si>
  <si>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</si>
  <si>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</si>
  <si>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</si>
  <si>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</si>
  <si>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</si>
  <si>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</si>
  <si>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</si>
  <si>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</si>
  <si>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</si>
  <si>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</si>
  <si>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</si>
  <si>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</si>
  <si>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</si>
  <si>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</si>
  <si>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</si>
  <si>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</si>
  <si>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</si>
  <si>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</si>
  <si>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</si>
  <si>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</si>
  <si>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</si>
  <si>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</si>
  <si>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</si>
  <si>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</si>
  <si>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</si>
  <si>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</si>
  <si>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</si>
  <si>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</si>
  <si>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</si>
  <si>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</si>
  <si>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</si>
  <si>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</si>
  <si>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</si>
  <si>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</si>
  <si>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</si>
  <si>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</si>
  <si>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</si>
  <si>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</si>
  <si>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</si>
  <si>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</si>
  <si>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</si>
  <si>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</si>
  <si>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</si>
  <si>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</si>
  <si>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</si>
  <si>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</si>
  <si>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</si>
  <si>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</si>
  <si>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</si>
  <si>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</si>
  <si>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</si>
  <si>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</si>
  <si>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</si>
  <si>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</si>
  <si>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</si>
  <si>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</si>
  <si>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</si>
  <si>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</si>
  <si>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</si>
  <si>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</si>
  <si>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</si>
  <si>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</si>
  <si>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</si>
  <si>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</si>
  <si>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</si>
  <si>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</si>
  <si>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</si>
  <si>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</si>
  <si>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</si>
  <si>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</si>
  <si>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</si>
  <si>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</si>
  <si>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</si>
  <si>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</si>
  <si>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</si>
  <si>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</si>
  <si>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</si>
  <si>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</si>
  <si>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</si>
  <si>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</si>
  <si>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</si>
  <si>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</si>
  <si>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</si>
  <si>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</si>
  <si>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</si>
  <si>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</si>
  <si>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</si>
  <si>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</si>
  <si>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</si>
  <si>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</si>
  <si>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</si>
  <si>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</si>
  <si>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</si>
  <si>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</si>
  <si>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</si>
  <si>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</si>
  <si>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</si>
  <si>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</si>
  <si>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</si>
  <si>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</si>
  <si>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</si>
  <si>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</si>
  <si>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</si>
  <si>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</si>
  <si>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</si>
  <si>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</si>
  <si>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</si>
  <si>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</si>
  <si>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</si>
  <si>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</si>
  <si>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</si>
  <si>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</si>
  <si>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</si>
  <si>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</si>
  <si>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</si>
  <si>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</si>
  <si>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</si>
  <si>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</si>
  <si>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</si>
  <si>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</si>
  <si>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</si>
  <si>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</si>
  <si>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</si>
  <si>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</si>
  <si>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</si>
  <si>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</si>
  <si>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</si>
  <si>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</si>
  <si>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</si>
  <si>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</si>
  <si>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</si>
  <si>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05218500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</si>
  <si>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</si>
  <si>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</si>
  <si>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</si>
  <si>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GAVE DE PAU</t>
  </si>
  <si>
    <t xml:space="preserve">NOM_PRELEV_DETERM</t>
  </si>
  <si>
    <t xml:space="preserve">AQUABIO</t>
  </si>
  <si>
    <t xml:space="preserve">LB_STATION</t>
  </si>
  <si>
    <t xml:space="preserve">LE GAVE DE PAU EN AVAL DE LUZ-SAINT-SAUVEUR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</si>
  <si>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</si>
  <si>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</si>
  <si>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</si>
  <si>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</si>
  <si>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IBMR212-06081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</si>
  <si>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</si>
  <si>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</si>
  <si>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</si>
  <si>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</si>
  <si>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</si>
  <si>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</si>
  <si>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</si>
  <si>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</si>
  <si>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</si>
  <si>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</si>
  <si>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</si>
  <si>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</si>
  <si>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</si>
  <si>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</si>
  <si>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</si>
  <si>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</si>
  <si>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</si>
  <si>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</si>
  <si>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</si>
  <si>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</si>
  <si>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</si>
  <si>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</si>
  <si>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</si>
  <si>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</si>
  <si>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</si>
  <si>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</si>
  <si>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</si>
  <si>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</si>
  <si>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</si>
  <si>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</si>
  <si>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</si>
  <si>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</si>
  <si>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</si>
  <si>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</si>
  <si>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</si>
  <si>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</si>
  <si>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</si>
  <si>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</si>
  <si>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</si>
  <si>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</si>
  <si>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</si>
  <si>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</si>
  <si>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</si>
  <si>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</si>
  <si>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</si>
  <si>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</si>
  <si>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</si>
  <si>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</si>
  <si>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Radier/Rapide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</si>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</sst>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452116</v>
      </c>
      <c r="G10" s="25"/>
      <c r="H10" s="25"/>
    </row>
    <row r="11" customFormat="false" ht="15" hidden="false" customHeight="false" outlineLevel="0" collapsed="false">
      <c r="A11" s="26" t="s">
        <v>5185</v>
      </c>
      <c r="B11" s="30" t="n">
        <v>44442</v>
      </c>
      <c r="D11" s="26" t="s">
        <v>5186</v>
      </c>
      <c r="E11" s="29" t="n">
        <v>6205416</v>
      </c>
      <c r="G11" s="25"/>
      <c r="H11" s="25"/>
    </row>
    <row r="12" customFormat="false" ht="15" hidden="false" customHeight="false" outlineLevel="0" collapsed="false">
      <c r="A12" s="26" t="s">
        <v>5187</v>
      </c>
      <c r="B12" s="29" t="s">
        <v>5188</v>
      </c>
      <c r="D12" s="26" t="s">
        <v>5189</v>
      </c>
      <c r="E12" s="29" t="n">
        <v>452048</v>
      </c>
      <c r="G12" s="25"/>
      <c r="H12" s="25"/>
    </row>
    <row r="13" customFormat="false" ht="17.25" hidden="false" customHeight="true" outlineLevel="0" collapsed="false">
      <c r="A13" s="12"/>
      <c r="B13" s="31"/>
      <c r="D13" s="26" t="s">
        <v>5190</v>
      </c>
      <c r="E13" s="29" t="n">
        <v>6205500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452116</v>
      </c>
    </row>
    <row r="18" customFormat="false" ht="15" hidden="false" customHeight="false" outlineLevel="0" collapsed="false">
      <c r="A18" s="36"/>
      <c r="B18" s="37" t="s">
        <v>5198</v>
      </c>
      <c r="C18" s="38" t="n">
        <f aca="false">E11</f>
        <v>6205416</v>
      </c>
    </row>
    <row r="19" customFormat="false" ht="15" hidden="false" customHeight="false" outlineLevel="0" collapsed="false">
      <c r="A19" s="33" t="s">
        <v>5199</v>
      </c>
      <c r="B19" s="39" t="n">
        <v>604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17</v>
      </c>
      <c r="C37" s="50"/>
      <c r="D37" s="55" t="s">
        <v>5221</v>
      </c>
      <c r="E37" s="34"/>
    </row>
    <row r="38" s="56" customFormat="true" ht="15" hidden="false" customHeight="true" outlineLevel="0" collapsed="false">
      <c r="A38" s="54" t="s">
        <v>5222</v>
      </c>
      <c r="B38" s="34" t="n">
        <v>3</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2</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4</v>
      </c>
      <c r="C58" s="50"/>
      <c r="D58" s="26" t="s">
        <v>5241</v>
      </c>
      <c r="E58" s="62"/>
    </row>
    <row r="59" s="17" customFormat="true" ht="15" hidden="false" customHeight="false" outlineLevel="0" collapsed="false">
      <c r="A59" s="33" t="s">
        <v>5242</v>
      </c>
      <c r="B59" s="62" t="n">
        <v>3</v>
      </c>
      <c r="C59" s="50"/>
      <c r="D59" s="26" t="s">
        <v>5242</v>
      </c>
      <c r="E59" s="62"/>
    </row>
    <row r="60" s="17" customFormat="true" ht="15" hidden="false" customHeight="false" outlineLevel="0" collapsed="false">
      <c r="A60" s="33" t="s">
        <v>5243</v>
      </c>
      <c r="B60" s="62" t="n">
        <v>1</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row>
    <row r="66" s="17" customFormat="true" ht="15" hidden="false" customHeight="false" outlineLevel="0" collapsed="false">
      <c r="A66" s="33" t="s">
        <v>5247</v>
      </c>
      <c r="B66" s="62" t="n">
        <v>2</v>
      </c>
      <c r="C66" s="50"/>
      <c r="D66" s="26" t="s">
        <v>5247</v>
      </c>
      <c r="E66" s="62"/>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row>
    <row r="74" s="17" customFormat="true" ht="15" hidden="false" customHeight="false" outlineLevel="0" collapsed="false">
      <c r="A74" s="33" t="s">
        <v>5253</v>
      </c>
      <c r="B74" s="62" t="n">
        <v>0</v>
      </c>
      <c r="C74" s="50"/>
      <c r="D74" s="26" t="s">
        <v>5253</v>
      </c>
      <c r="E74" s="62"/>
    </row>
    <row r="75" s="17" customFormat="true" ht="15" hidden="false" customHeight="false" outlineLevel="0" collapsed="false">
      <c r="A75" s="33" t="s">
        <v>5254</v>
      </c>
      <c r="B75" s="62" t="n">
        <v>3</v>
      </c>
      <c r="C75" s="50"/>
      <c r="D75" s="26" t="s">
        <v>5254</v>
      </c>
      <c r="E75" s="62"/>
    </row>
    <row r="76" s="17" customFormat="true" ht="15" hidden="false" customHeight="false" outlineLevel="0" collapsed="false">
      <c r="A76" s="33" t="s">
        <v>5255</v>
      </c>
      <c r="B76" s="62" t="n">
        <v>4</v>
      </c>
      <c r="C76" s="50"/>
      <c r="D76" s="26" t="s">
        <v>5255</v>
      </c>
      <c r="E76" s="62"/>
    </row>
    <row r="77" s="17" customFormat="true" ht="15" hidden="false" customHeight="false" outlineLevel="0" collapsed="false">
      <c r="A77" s="33" t="s">
        <v>5256</v>
      </c>
      <c r="B77" s="62" t="n">
        <v>0</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4</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2</v>
      </c>
      <c r="C85" s="50"/>
      <c r="D85" s="26" t="s">
        <v>5262</v>
      </c>
      <c r="E85" s="62"/>
    </row>
    <row r="86" s="17" customFormat="true" ht="15" hidden="false" customHeight="false" outlineLevel="0" collapsed="false">
      <c r="A86" s="33" t="s">
        <v>5263</v>
      </c>
      <c r="B86" s="62" t="n">
        <v>0</v>
      </c>
      <c r="C86" s="50"/>
      <c r="D86" s="26" t="s">
        <v>5263</v>
      </c>
      <c r="E86" s="62"/>
    </row>
    <row r="87" s="17" customFormat="true" ht="15" hidden="false" customHeight="false" outlineLevel="0" collapsed="false">
      <c r="A87" s="33" t="s">
        <v>5264</v>
      </c>
      <c r="B87" s="62" t="n">
        <v>0</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0.00999999977648258</v>
      </c>
      <c r="E97" s="82" t="n">
        <v>0</v>
      </c>
      <c r="F97" s="82" t="s">
        <v>5277</v>
      </c>
      <c r="G97" s="83"/>
      <c r="H97" s="84"/>
    </row>
    <row r="98" customFormat="false" ht="15" hidden="false" customHeight="false" outlineLevel="0" collapsed="false">
      <c r="A98" s="78" t="s">
        <v>4993</v>
      </c>
      <c r="B98" s="79" t="str">
        <f aca="false">IF(A98="NEWCOD",IF(ISBLANK(G98),"renseigner le champ 'Nouveau taxon'",G98),VLOOKUP(A98,'Ref Taxo'!A:B,2,FALSE()))</f>
        <v>Ulothrix</v>
      </c>
      <c r="C98" s="80" t="n">
        <f aca="false">IF(A98="NEWCOD",IF(ISBLANK(H98),"NoCod",H98),VLOOKUP(A98,'Ref Taxo'!A:D,4,FALSE()))</f>
        <v>1142</v>
      </c>
      <c r="D98" s="81" t="n">
        <v>0.00999999977648258</v>
      </c>
      <c r="E98" s="82" t="n">
        <v>0</v>
      </c>
      <c r="F98" s="82" t="s">
        <v>5277</v>
      </c>
      <c r="G98" s="85"/>
      <c r="H98" s="86"/>
    </row>
    <row r="99" customFormat="false" ht="15" hidden="false" customHeight="false" outlineLevel="0" collapsed="false">
      <c r="A99" s="78" t="s">
        <v>1232</v>
      </c>
      <c r="B99" s="79" t="str">
        <f aca="false">IF(A99="NEWCOD",IF(ISBLANK(G99),"renseigner le champ 'Nouveau taxon'",G99),VLOOKUP(A99,'Ref Taxo'!A:B,2,FALSE()))</f>
        <v>Cratoneuron filicinum</v>
      </c>
      <c r="C99" s="80" t="n">
        <f aca="false">IF(A99="NEWCOD",IF(ISBLANK(H99),"NoCod",H99),VLOOKUP(A99,'Ref Taxo'!A:D,4,FALSE()))</f>
        <v>1233</v>
      </c>
      <c r="D99" s="81" t="n">
        <v>0.00999999977648258</v>
      </c>
      <c r="E99" s="82" t="n">
        <v>0</v>
      </c>
      <c r="F99" s="82" t="s">
        <v>5277</v>
      </c>
      <c r="G99" s="85"/>
      <c r="H99" s="86"/>
    </row>
    <row r="100" customFormat="false" ht="15" hidden="false" customHeight="false" outlineLevel="0" collapsed="false">
      <c r="A100" s="78" t="s">
        <v>306</v>
      </c>
      <c r="B100" s="79" t="str">
        <f aca="false">IF(A100="NEWCOD",IF(ISBLANK(G100),"renseigner le champ 'Nouveau taxon'",G100),VLOOKUP(A100,'Ref Taxo'!A:B,2,FALSE()))</f>
        <v>Audouinella</v>
      </c>
      <c r="C100" s="80" t="n">
        <f aca="false">IF(A100="NEWCOD",IF(ISBLANK(H100),"NoCod",H100),VLOOKUP(A100,'Ref Taxo'!A:D,4,FALSE()))</f>
        <v>6076</v>
      </c>
      <c r="D100" s="81" t="n">
        <v>0.00999999977648258</v>
      </c>
      <c r="E100" s="82" t="n">
        <v>0</v>
      </c>
      <c r="F100" s="82" t="s">
        <v>5277</v>
      </c>
      <c r="G100" s="85"/>
      <c r="H100" s="86"/>
    </row>
    <row r="101" customFormat="false" ht="15" hidden="false" customHeight="false" outlineLevel="0" collapsed="false">
      <c r="A101" s="78" t="s">
        <v>2605</v>
      </c>
      <c r="B101" s="79" t="str">
        <f aca="false">IF(A101="NEWCOD",IF(ISBLANK(G101),"renseigner le champ 'Nouveau taxon'",G101),VLOOKUP(A101,'Ref Taxo'!A:B,2,FALSE()))</f>
        <v>Lemanea</v>
      </c>
      <c r="C101" s="80" t="n">
        <f aca="false">IF(A101="NEWCOD",IF(ISBLANK(H101),"NoCod",H101),VLOOKUP(A101,'Ref Taxo'!A:D,4,FALSE()))</f>
        <v>1159</v>
      </c>
      <c r="D101" s="81" t="n">
        <v>0.00999999977648258</v>
      </c>
      <c r="E101" s="82" t="n">
        <v>0</v>
      </c>
      <c r="F101" s="82" t="s">
        <v>5277</v>
      </c>
      <c r="G101" s="85"/>
      <c r="H101" s="86"/>
    </row>
    <row r="102" customFormat="false" ht="15" hidden="false" customHeight="false" outlineLevel="0" collapsed="false">
      <c r="A102" s="78" t="s">
        <v>1907</v>
      </c>
      <c r="B102" s="79" t="str">
        <f aca="false">IF(A102="NEWCOD",IF(ISBLANK(G102),"renseigner le champ 'Nouveau taxon'",G102),VLOOKUP(A102,'Ref Taxo'!A:B,2,FALSE()))</f>
        <v>Fissidens crassipes</v>
      </c>
      <c r="C102" s="80" t="n">
        <f aca="false">IF(A102="NEWCOD",IF(ISBLANK(H102),"NoCod",H102),VLOOKUP(A102,'Ref Taxo'!A:D,4,FALSE()))</f>
        <v>1294</v>
      </c>
      <c r="D102" s="81" t="n">
        <v>0.00999999977648258</v>
      </c>
      <c r="E102" s="82" t="n">
        <v>0</v>
      </c>
      <c r="F102" s="82" t="s">
        <v>5277</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0.00999999977648258</v>
      </c>
      <c r="E103" s="82" t="n">
        <v>0</v>
      </c>
      <c r="F103" s="82" t="s">
        <v>5277</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0.00999999977648258</v>
      </c>
      <c r="E104" s="82" t="n">
        <v>0</v>
      </c>
      <c r="F104" s="82" t="s">
        <v>5277</v>
      </c>
      <c r="G104" s="85"/>
      <c r="H104" s="86"/>
    </row>
    <row r="105" customFormat="false" ht="15" hidden="false" customHeight="false" outlineLevel="0" collapsed="false">
      <c r="A105" s="78" t="s">
        <v>1383</v>
      </c>
      <c r="B105" s="79" t="str">
        <f aca="false">IF(A105="NEWCOD",IF(ISBLANK(G105),"renseigner le champ 'Nouveau taxon'",G105),VLOOKUP(A105,'Ref Taxo'!A:B,2,FALSE()))</f>
        <v>Diatoma</v>
      </c>
      <c r="C105" s="80" t="n">
        <f aca="false">IF(A105="NEWCOD",IF(ISBLANK(H105),"NoCod",H105),VLOOKUP(A105,'Ref Taxo'!A:D,4,FALSE()))</f>
        <v>6627</v>
      </c>
      <c r="D105" s="81" t="n">
        <v>0.00999999977648258</v>
      </c>
      <c r="E105" s="82" t="n">
        <v>0</v>
      </c>
      <c r="F105" s="82" t="s">
        <v>5277</v>
      </c>
      <c r="G105" s="85"/>
      <c r="H105" s="86"/>
    </row>
    <row r="106" customFormat="false" ht="15" hidden="false" customHeight="false" outlineLevel="0" collapsed="false">
      <c r="A106" s="78" t="s">
        <v>1930</v>
      </c>
      <c r="B106" s="79" t="str">
        <f aca="false">IF(A106="NEWCOD",IF(ISBLANK(G106),"renseigner le champ 'Nouveau taxon'",G106),VLOOKUP(A106,'Ref Taxo'!A:B,2,FALSE()))</f>
        <v>Fissidens grandifrons</v>
      </c>
      <c r="C106" s="80" t="n">
        <f aca="false">IF(A106="NEWCOD",IF(ISBLANK(H106),"NoCod",H106),VLOOKUP(A106,'Ref Taxo'!A:D,4,FALSE()))</f>
        <v>19666</v>
      </c>
      <c r="D106" s="81" t="n">
        <v>0.00999999977648258</v>
      </c>
      <c r="E106" s="82" t="n">
        <v>0</v>
      </c>
      <c r="F106" s="82" t="s">
        <v>5277</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0.00999999977648258</v>
      </c>
      <c r="E107" s="82" t="n">
        <v>0</v>
      </c>
      <c r="F107" s="82" t="s">
        <v>5277</v>
      </c>
      <c r="G107" s="85"/>
      <c r="H107" s="86"/>
    </row>
    <row r="108" customFormat="false" ht="15" hidden="false" customHeight="false" outlineLevel="0" collapsed="false">
      <c r="A108" s="78" t="s">
        <v>2285</v>
      </c>
      <c r="B108" s="79" t="str">
        <f aca="false">IF(A108="NEWCOD",IF(ISBLANK(G108),"renseigner le champ 'Nouveau taxon'",G108),VLOOKUP(A108,'Ref Taxo'!A:B,2,FALSE()))</f>
        <v>Hygrohypnum luridum</v>
      </c>
      <c r="C108" s="80" t="n">
        <f aca="false">IF(A108="NEWCOD",IF(ISBLANK(H108),"NoCod",H108),VLOOKUP(A108,'Ref Taxo'!A:D,4,FALSE()))</f>
        <v>1240</v>
      </c>
      <c r="D108" s="81" t="n">
        <v>0.100000001490116</v>
      </c>
      <c r="E108" s="82" t="n">
        <v>0</v>
      </c>
      <c r="F108" s="82" t="s">
        <v>5277</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0.699999988079071</v>
      </c>
      <c r="E109" s="82" t="n">
        <v>0</v>
      </c>
      <c r="F109" s="82" t="s">
        <v>5277</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1</v>
      </c>
      <c r="E110" s="82" t="n">
        <v>0</v>
      </c>
      <c r="F110" s="82" t="s">
        <v>5277</v>
      </c>
      <c r="G110" s="85"/>
      <c r="H110" s="86"/>
    </row>
    <row r="111" customFormat="false" ht="15" hidden="false" customHeight="false" outlineLevel="0" collapsed="false">
      <c r="A111" s="78" t="s">
        <v>1062</v>
      </c>
      <c r="B111" s="79" t="str">
        <f aca="false">IF(A111="NEWCOD",IF(ISBLANK(G111),"renseigner le champ 'Nouveau taxon'",G111),VLOOKUP(A111,'Ref Taxo'!A:B,2,FALSE()))</f>
        <v>Cinclidotus fontinaloides</v>
      </c>
      <c r="C111" s="80" t="n">
        <f aca="false">IF(A111="NEWCOD",IF(ISBLANK(H111),"NoCod",H111),VLOOKUP(A111,'Ref Taxo'!A:D,4,FALSE()))</f>
        <v>1320</v>
      </c>
      <c r="D111" s="81" t="n">
        <v>1.20000004768372</v>
      </c>
      <c r="E111" s="82" t="n">
        <v>0</v>
      </c>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2021-12-15T14:58:12Z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