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<sst xmlns="http://schemas.openxmlformats.org/spreadsheetml/2006/main" count="6459" uniqueCount="5303">
  <si>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</si>
  <si>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</si>
  <si>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</si>
  <si>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</si>
  <si>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</si>
  <si>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</si>
  <si>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</si>
  <si>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</si>
  <si>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</si>
  <si>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</si>
  <si>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</si>
  <si>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</si>
  <si>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</si>
  <si>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</si>
  <si>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</si>
  <si>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</si>
  <si>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</si>
  <si>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</si>
  <si>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</si>
  <si>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</si>
  <si>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</si>
  <si>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</si>
  <si>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</si>
  <si>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</si>
  <si>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</si>
  <si>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</si>
  <si>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</si>
  <si>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</si>
  <si>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</si>
  <si>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</si>
  <si>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</si>
  <si>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</si>
  <si>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</si>
  <si>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</si>
  <si>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</si>
  <si>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</si>
  <si>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</si>
  <si>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</si>
  <si>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</si>
  <si>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</si>
  <si>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</si>
  <si>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</si>
  <si>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</si>
  <si>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</si>
  <si>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</si>
  <si>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</si>
  <si>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</si>
  <si>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</si>
  <si>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</si>
  <si>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</si>
  <si>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</si>
  <si>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</si>
  <si>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</si>
  <si>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</si>
  <si>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</si>
  <si>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</si>
  <si>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</si>
  <si>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</si>
  <si>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</si>
  <si>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</si>
  <si>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</si>
  <si>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</si>
  <si>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</si>
  <si>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</si>
  <si>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</si>
  <si>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</si>
  <si>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</si>
  <si>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</si>
  <si>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</si>
  <si>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</si>
  <si>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</si>
  <si>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</si>
  <si>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</si>
  <si>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</si>
  <si>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</si>
  <si>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</si>
  <si>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</si>
  <si>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</si>
  <si>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</si>
  <si>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</si>
  <si>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</si>
  <si>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</si>
  <si>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</si>
  <si>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</si>
  <si>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</si>
  <si>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</si>
  <si>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</si>
  <si>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</si>
  <si>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</si>
  <si>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</si>
  <si>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</si>
  <si>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</si>
  <si>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</si>
  <si>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</si>
  <si>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</si>
  <si>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</si>
  <si>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</si>
  <si>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</si>
  <si>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</si>
  <si>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</si>
  <si>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</si>
  <si>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</si>
  <si>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</si>
  <si>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</si>
  <si>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</si>
  <si>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</si>
  <si>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</si>
  <si>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</si>
  <si>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</si>
  <si>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</si>
  <si>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</si>
  <si>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</si>
  <si>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</si>
  <si>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</si>
  <si>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</si>
  <si>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</si>
  <si>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</si>
  <si>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</si>
  <si>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</si>
  <si>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</si>
  <si>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</si>
  <si>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</si>
  <si>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</si>
  <si>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</si>
  <si>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</si>
  <si>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</si>
  <si>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</si>
  <si>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</si>
  <si>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</si>
  <si>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</si>
  <si>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</si>
  <si>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</si>
  <si>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</si>
  <si>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</si>
  <si>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</si>
  <si>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</si>
  <si>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</si>
  <si>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</si>
  <si>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</si>
  <si>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</si>
  <si>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</si>
  <si>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</si>
  <si>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</si>
  <si>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</si>
  <si>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</si>
  <si>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</si>
  <si>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</si>
  <si>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</si>
  <si>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</si>
  <si>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</si>
  <si>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</si>
  <si>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</si>
  <si>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</si>
  <si>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</si>
  <si>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</si>
  <si>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</si>
  <si>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</si>
  <si>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</si>
  <si>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</si>
  <si>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</si>
  <si>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</si>
  <si>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</si>
  <si>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</si>
  <si>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</si>
  <si>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</si>
  <si>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</si>
  <si>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</si>
  <si>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</si>
  <si>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</si>
  <si>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</si>
  <si>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</si>
  <si>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</si>
  <si>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</si>
  <si>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</si>
  <si>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</si>
  <si>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</si>
  <si>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</si>
  <si>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</si>
  <si>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</si>
  <si>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</si>
  <si>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</si>
  <si>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</si>
  <si>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</si>
  <si>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</si>
  <si>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</si>
  <si>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</si>
  <si>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</si>
  <si>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</si>
  <si>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</si>
  <si>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</si>
  <si>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</si>
  <si>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</si>
  <si>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</si>
  <si>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</si>
  <si>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</si>
  <si>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</si>
  <si>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</si>
  <si>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</si>
  <si>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</si>
  <si>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</si>
  <si>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</si>
  <si>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</si>
  <si>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</si>
  <si>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</si>
  <si>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</si>
  <si>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</si>
  <si>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</si>
  <si>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</si>
  <si>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</si>
  <si>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</si>
  <si>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</si>
  <si>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</si>
  <si>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</si>
  <si>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</si>
  <si>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</si>
  <si>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</si>
  <si>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</si>
  <si>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</si>
  <si>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</si>
  <si>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</si>
  <si>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</si>
  <si>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</si>
  <si>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</si>
  <si>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</si>
  <si>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</si>
  <si>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</si>
  <si>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</si>
  <si>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</si>
  <si>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</si>
  <si>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</si>
  <si>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</si>
  <si>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</si>
  <si>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</si>
  <si>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</si>
  <si>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</si>
  <si>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</si>
  <si>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</si>
  <si>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</si>
  <si>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</si>
  <si>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</si>
  <si>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</si>
  <si>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</si>
  <si>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</si>
  <si>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</si>
  <si>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</si>
  <si>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</si>
  <si>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</si>
  <si>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</si>
  <si>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</si>
  <si>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</si>
  <si>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</si>
  <si>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</si>
  <si>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</si>
  <si>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</si>
  <si>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</si>
  <si>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</si>
  <si>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</si>
  <si>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</si>
  <si>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</si>
  <si>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</si>
  <si>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</si>
  <si>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</si>
  <si>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</si>
  <si>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</si>
  <si>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</si>
  <si>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</si>
  <si>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</si>
  <si>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</si>
  <si>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</si>
  <si>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</si>
  <si>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</si>
  <si>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</si>
  <si>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</si>
  <si>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</si>
  <si>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</si>
  <si>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</si>
  <si>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</si>
  <si>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</si>
  <si>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</si>
  <si>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</si>
  <si>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</si>
  <si>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</si>
  <si>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</si>
  <si>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</si>
  <si>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</si>
  <si>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</si>
  <si>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</si>
  <si>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</si>
  <si>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</si>
  <si>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</si>
  <si>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</si>
  <si>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</si>
  <si>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</si>
  <si>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</si>
  <si>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</si>
  <si>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</si>
  <si>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</si>
  <si>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</si>
  <si>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</si>
  <si>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</si>
  <si>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</si>
  <si>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</si>
  <si>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</si>
  <si>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</si>
  <si>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</si>
  <si>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</si>
  <si>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</si>
  <si>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</si>
  <si>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</si>
  <si>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</si>
  <si>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</si>
  <si>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</si>
  <si>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</si>
  <si>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</si>
  <si>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</si>
  <si>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</si>
  <si>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</si>
  <si>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</si>
  <si>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</si>
  <si>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</si>
  <si>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</si>
  <si>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</si>
  <si>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</si>
  <si>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</si>
  <si>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</si>
  <si>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</si>
  <si>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</si>
  <si>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</si>
  <si>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</si>
  <si>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</si>
  <si>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</si>
  <si>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</si>
  <si>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</si>
  <si>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</si>
  <si>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</si>
  <si>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</si>
  <si>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</si>
  <si>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</si>
  <si>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</si>
  <si>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</si>
  <si>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</si>
  <si>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</si>
  <si>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</si>
  <si>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</si>
  <si>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</si>
  <si>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</si>
  <si>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</si>
  <si>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</si>
  <si>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</si>
  <si>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</si>
  <si>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</si>
  <si>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</si>
  <si>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</si>
  <si>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</si>
  <si>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</si>
  <si>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</si>
  <si>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</si>
  <si>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</si>
  <si>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</si>
  <si>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</si>
  <si>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</si>
  <si>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</si>
  <si>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</si>
  <si>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</si>
  <si>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</si>
  <si>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</si>
  <si>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</si>
  <si>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</si>
  <si>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</si>
  <si>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</si>
  <si>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</si>
  <si>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</si>
  <si>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</si>
  <si>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</si>
  <si>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</si>
  <si>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</si>
  <si>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</si>
  <si>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</si>
  <si>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</si>
  <si>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</si>
  <si>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</si>
  <si>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</si>
  <si>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</si>
  <si>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</si>
  <si>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</si>
  <si>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</si>
  <si>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</si>
  <si>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</si>
  <si>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</si>
  <si>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</si>
  <si>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</si>
  <si>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</si>
  <si>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</si>
  <si>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</si>
  <si>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</si>
  <si>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</si>
  <si>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</si>
  <si>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</si>
  <si>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</si>
  <si>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</si>
  <si>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</si>
  <si>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</si>
  <si>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</si>
  <si>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</si>
  <si>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</si>
  <si>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</si>
  <si>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</si>
  <si>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</si>
  <si>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</si>
  <si>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</si>
  <si>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</si>
  <si>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</si>
  <si>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</si>
  <si>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</si>
  <si>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</si>
  <si>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</si>
  <si>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</si>
  <si>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</si>
  <si>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</si>
  <si>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</si>
  <si>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</si>
  <si>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</si>
  <si>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</si>
  <si>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</si>
  <si>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</si>
  <si>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</si>
  <si>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</si>
  <si>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</si>
  <si>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</si>
  <si>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</si>
  <si>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</si>
  <si>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</si>
  <si>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</si>
  <si>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</si>
  <si>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</si>
  <si>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</si>
  <si>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</si>
  <si>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</si>
  <si>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</si>
  <si>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</si>
  <si>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</si>
  <si>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</si>
  <si>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</si>
  <si>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</si>
  <si>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</si>
  <si>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</si>
  <si>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</si>
  <si>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</si>
  <si>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</si>
  <si>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</si>
  <si>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</si>
  <si>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</si>
  <si>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</si>
  <si>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</si>
  <si>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</si>
  <si>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</si>
  <si>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</si>
  <si>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</si>
  <si>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</si>
  <si>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</si>
  <si>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</si>
  <si>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</si>
  <si>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</si>
  <si>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</si>
  <si>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</si>
  <si>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</si>
  <si>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</si>
  <si>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</si>
  <si>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</si>
  <si>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</si>
  <si>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</si>
  <si>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</si>
  <si>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</si>
  <si>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</si>
  <si>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</si>
  <si>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</si>
  <si>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</si>
  <si>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</si>
  <si>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</si>
  <si>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</si>
  <si>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</si>
  <si>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</si>
  <si>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</si>
  <si>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</si>
  <si>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</si>
  <si>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</si>
  <si>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</si>
  <si>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</si>
  <si>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</si>
  <si>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</si>
  <si>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</si>
  <si>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</si>
  <si>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</si>
  <si>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</si>
  <si>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</si>
  <si>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</si>
  <si>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</si>
  <si>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</si>
  <si>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</si>
  <si>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</si>
  <si>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</si>
  <si>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</si>
  <si>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</si>
  <si>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</si>
  <si>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</si>
  <si>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</si>
  <si>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</si>
  <si>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</si>
  <si>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</si>
  <si>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</si>
  <si>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</si>
  <si>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</si>
  <si>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</si>
  <si>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</si>
  <si>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</si>
  <si>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</si>
  <si>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</si>
  <si>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</si>
  <si>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</si>
  <si>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</si>
  <si>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</si>
  <si>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</si>
  <si>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</si>
  <si>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</si>
  <si>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</si>
  <si>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</si>
  <si>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</si>
  <si>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</si>
  <si>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</si>
  <si>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</si>
  <si>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</si>
  <si>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</si>
  <si>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</si>
  <si>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</si>
  <si>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</si>
  <si>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</si>
  <si>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</si>
  <si>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</si>
  <si>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</si>
  <si>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</si>
  <si>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</si>
  <si>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</si>
  <si>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</si>
  <si>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</si>
  <si>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</si>
  <si>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</si>
  <si>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</si>
  <si>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</si>
  <si>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</si>
  <si>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</si>
  <si>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</si>
  <si>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</si>
  <si>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</si>
  <si>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</si>
  <si>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</si>
  <si>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</si>
  <si>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</si>
  <si>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</si>
  <si>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</si>
  <si>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</si>
  <si>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</si>
  <si>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</si>
  <si>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</si>
  <si>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</si>
  <si>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</si>
  <si>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</si>
  <si>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</si>
  <si>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</si>
  <si>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</si>
  <si>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</si>
  <si>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</si>
  <si>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</si>
  <si>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</si>
  <si>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</si>
  <si>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</si>
  <si>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</si>
  <si>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</si>
  <si>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</si>
  <si>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</si>
  <si>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</si>
  <si>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</si>
  <si>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</si>
  <si>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</si>
  <si>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</si>
  <si>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</si>
  <si>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</si>
  <si>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</si>
  <si>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</si>
  <si>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</si>
  <si>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</si>
  <si>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</si>
  <si>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</si>
  <si>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</si>
  <si>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</si>
  <si>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</si>
  <si>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</si>
  <si>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</si>
  <si>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</si>
  <si>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</si>
  <si>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</si>
  <si>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</si>
  <si>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</si>
  <si>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</si>
  <si>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</si>
  <si>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</si>
  <si>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</si>
  <si>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</si>
  <si>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</si>
  <si>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</si>
  <si>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</si>
  <si>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</si>
  <si>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</si>
  <si>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</si>
  <si>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</si>
  <si>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</si>
  <si>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</si>
  <si>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</si>
  <si>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</si>
  <si>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</si>
  <si>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</si>
  <si>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</si>
  <si>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</si>
  <si>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</si>
  <si>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</si>
  <si>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</si>
  <si>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</si>
  <si>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</si>
  <si>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</si>
  <si>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</si>
  <si>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</si>
  <si>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</si>
  <si>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</si>
  <si>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</si>
  <si>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</si>
  <si>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</si>
  <si>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</si>
  <si>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</si>
  <si>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</si>
  <si>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</si>
  <si>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</si>
  <si>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</si>
  <si>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</si>
  <si>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</si>
  <si>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</si>
  <si>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</si>
  <si>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</si>
  <si>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</si>
  <si>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</si>
  <si>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</si>
  <si>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</si>
  <si>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</si>
  <si>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</si>
  <si>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</si>
  <si>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</si>
  <si>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</si>
  <si>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</si>
  <si>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</si>
  <si>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</si>
  <si>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</si>
  <si>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</si>
  <si>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</si>
  <si>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</si>
  <si>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</si>
  <si>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</si>
  <si>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</si>
  <si>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</si>
  <si>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</si>
  <si>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</si>
  <si>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</si>
  <si>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</si>
  <si>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</si>
  <si>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</si>
  <si>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</si>
  <si>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</si>
  <si>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</si>
  <si>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</si>
  <si>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</si>
  <si>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</si>
  <si>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</si>
  <si>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</si>
  <si>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</si>
  <si>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</si>
  <si>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</si>
  <si>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</si>
  <si>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</si>
  <si>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</si>
  <si>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</si>
  <si>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</si>
  <si>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</si>
  <si>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</si>
  <si>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</si>
  <si>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</si>
  <si>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</si>
  <si>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</si>
  <si>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</si>
  <si>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</si>
  <si>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</si>
  <si>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</si>
  <si>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</si>
  <si>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</si>
  <si>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</si>
  <si>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</si>
  <si>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</si>
  <si>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</si>
  <si>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</si>
  <si>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</si>
  <si>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</si>
  <si>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</si>
  <si>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</si>
  <si>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</si>
  <si>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</si>
  <si>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</si>
  <si>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</si>
  <si>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</si>
  <si>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</si>
  <si>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</si>
  <si>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</si>
  <si>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</si>
  <si>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</si>
  <si>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</si>
  <si>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</si>
  <si>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</si>
  <si>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</si>
  <si>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</si>
  <si>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</si>
  <si>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</si>
  <si>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</si>
  <si>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</si>
  <si>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</si>
  <si>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</si>
  <si>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</si>
  <si>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</si>
  <si>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</si>
  <si>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</si>
  <si>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</si>
  <si>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</si>
  <si>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</si>
  <si>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</si>
  <si>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</si>
  <si>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</si>
  <si>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</si>
  <si>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</si>
  <si>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</si>
  <si>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</si>
  <si>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</si>
  <si>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</si>
  <si>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</si>
  <si>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</si>
  <si>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</si>
  <si>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</si>
  <si>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</si>
  <si>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</si>
  <si>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</si>
  <si>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</si>
  <si>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</si>
  <si>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</si>
  <si>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</si>
  <si>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</si>
  <si>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</si>
  <si>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</si>
  <si>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</si>
  <si>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</si>
  <si>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</si>
  <si>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</si>
  <si>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</si>
  <si>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</si>
  <si>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</si>
  <si>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</si>
  <si>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</si>
  <si>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</si>
  <si>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</si>
  <si>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</si>
  <si>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</si>
  <si>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</si>
  <si>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</si>
  <si>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</si>
  <si>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</si>
  <si>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</si>
  <si>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</si>
  <si>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</si>
  <si>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</si>
  <si>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</si>
  <si>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</si>
  <si>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</si>
  <si>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</si>
  <si>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</si>
  <si>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</si>
  <si>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</si>
  <si>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</si>
  <si>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</si>
  <si>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</si>
  <si>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</si>
  <si>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</si>
  <si>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</si>
  <si>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</si>
  <si>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</si>
  <si>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</si>
  <si>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</si>
  <si>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</si>
  <si>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</si>
  <si>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</si>
  <si>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</si>
  <si>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</si>
  <si>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</si>
  <si>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</si>
  <si>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</si>
  <si>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</si>
  <si>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</si>
  <si>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</si>
  <si>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</si>
  <si>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</si>
  <si>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</si>
  <si>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</si>
  <si>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</si>
  <si>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</si>
  <si>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</si>
  <si>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</si>
  <si>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</si>
  <si>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</si>
  <si>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</si>
  <si>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</si>
  <si>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</si>
  <si>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</si>
  <si>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</si>
  <si>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</si>
  <si>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</si>
  <si>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</si>
  <si>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</si>
  <si>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</si>
  <si>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</si>
  <si>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</si>
  <si>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</si>
  <si>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</si>
  <si>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</si>
  <si>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</si>
  <si>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</si>
  <si>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</si>
  <si>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</si>
  <si>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</si>
  <si>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</si>
  <si>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</si>
  <si>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</si>
  <si>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</si>
  <si>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</si>
  <si>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</si>
  <si>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</si>
  <si>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</si>
  <si>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</si>
  <si>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</si>
  <si>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</si>
  <si>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</si>
  <si>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</si>
  <si>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</si>
  <si>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</si>
  <si>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</si>
  <si>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</si>
  <si>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</si>
  <si>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</si>
  <si>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</si>
  <si>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</si>
  <si>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</si>
  <si>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</si>
  <si>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</si>
  <si>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</si>
  <si>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</si>
  <si>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</si>
  <si>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</si>
  <si>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</si>
  <si>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</si>
  <si>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</si>
  <si>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</si>
  <si>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</si>
  <si>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</si>
  <si>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</si>
  <si>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</si>
  <si>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</si>
  <si>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</si>
  <si>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</si>
  <si>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</si>
  <si>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</si>
  <si>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</si>
  <si>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</si>
  <si>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</si>
  <si>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</si>
  <si>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</si>
  <si>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</si>
  <si>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</si>
  <si>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</si>
  <si>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</si>
  <si>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</si>
  <si>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</si>
  <si>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</si>
  <si>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</si>
  <si>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</si>
  <si>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</si>
  <si>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</si>
  <si>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</si>
  <si>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</si>
  <si>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</si>
  <si>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</si>
  <si>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</si>
  <si>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</si>
  <si>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</si>
  <si>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</si>
  <si>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</si>
  <si>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</si>
  <si>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</si>
  <si>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</si>
  <si>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</si>
  <si>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</si>
  <si>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</si>
  <si>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</si>
  <si>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</si>
  <si>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</si>
  <si>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</si>
  <si>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</si>
  <si>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</si>
  <si>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</si>
  <si>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</si>
  <si>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</si>
  <si>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</si>
  <si>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</si>
  <si>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</si>
  <si>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</si>
  <si>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</si>
  <si>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</si>
  <si>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</si>
  <si>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</si>
  <si>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</si>
  <si>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</si>
  <si>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</si>
  <si>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</si>
  <si>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</si>
  <si>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</si>
  <si>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</si>
  <si>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</si>
  <si>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</si>
  <si>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</si>
  <si>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</si>
  <si>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</si>
  <si>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</si>
  <si>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</si>
  <si>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</si>
  <si>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</si>
  <si>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</si>
  <si>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</si>
  <si>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</si>
  <si>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</si>
  <si>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</si>
  <si>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</si>
  <si>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</si>
  <si>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</si>
  <si>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</si>
  <si>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</si>
  <si>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</si>
  <si>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</si>
  <si>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</si>
  <si>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</si>
  <si>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</si>
  <si>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</si>
  <si>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</si>
  <si>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</si>
  <si>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</si>
  <si>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</si>
  <si>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</si>
  <si>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</si>
  <si>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</si>
  <si>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</si>
  <si>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</si>
  <si>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</si>
  <si>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</si>
  <si>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</si>
  <si>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</si>
  <si>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</si>
  <si>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</si>
  <si>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</si>
  <si>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</si>
  <si>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</si>
  <si>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</si>
  <si>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</si>
  <si>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</si>
  <si>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</si>
  <si>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</si>
  <si>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</si>
  <si>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</si>
  <si>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</si>
  <si>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</si>
  <si>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</si>
  <si>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</si>
  <si>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</si>
  <si>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</si>
  <si>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</si>
  <si>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</si>
  <si>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</si>
  <si>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</si>
  <si>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</si>
  <si>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</si>
  <si>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</si>
  <si>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</si>
  <si>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</si>
  <si>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</si>
  <si>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</si>
  <si>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</si>
  <si>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</si>
  <si>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</si>
  <si>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</si>
  <si>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</si>
  <si>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</si>
  <si>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</si>
  <si>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</si>
  <si>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</si>
  <si>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</si>
  <si>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</si>
  <si>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</si>
  <si>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</si>
  <si>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</si>
  <si>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</si>
  <si>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</si>
  <si>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</si>
  <si>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</si>
  <si>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</si>
  <si>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</si>
  <si>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</si>
  <si>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</si>
  <si>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</si>
  <si>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</si>
  <si>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</si>
  <si>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</si>
  <si>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</si>
  <si>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</si>
  <si>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</si>
  <si>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</si>
  <si>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</si>
  <si>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</si>
  <si>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</si>
  <si>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</si>
  <si>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</si>
  <si>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</si>
  <si>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</si>
  <si>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</si>
  <si>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</si>
  <si>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</si>
  <si>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</si>
  <si>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</si>
  <si>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</si>
  <si>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</si>
  <si>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</si>
  <si>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</si>
  <si>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</si>
  <si>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</si>
  <si>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</si>
  <si>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</si>
  <si>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</si>
  <si>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</si>
  <si>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</si>
  <si>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</si>
  <si>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</si>
  <si>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</si>
  <si>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</si>
  <si>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</si>
  <si>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</si>
  <si>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</si>
  <si>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</si>
  <si>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</si>
  <si>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</si>
  <si>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</si>
  <si>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</si>
  <si>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</si>
  <si>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</si>
  <si>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</si>
  <si>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</si>
  <si>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</si>
  <si>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</si>
  <si>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</si>
  <si>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</si>
  <si>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</si>
  <si>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</si>
  <si>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</si>
  <si>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</si>
  <si>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</si>
  <si>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</si>
  <si>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</si>
  <si>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</si>
  <si>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</si>
  <si>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</si>
  <si>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</si>
  <si>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</si>
  <si>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</si>
  <si>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</si>
  <si>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</si>
  <si>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</si>
  <si>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</si>
  <si>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</si>
  <si>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</si>
  <si>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</si>
  <si>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</si>
  <si>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</si>
  <si>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</si>
  <si>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</si>
  <si>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</si>
  <si>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</si>
  <si>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</si>
  <si>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</si>
  <si>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</si>
  <si>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</si>
  <si>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</si>
  <si>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</si>
  <si>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</si>
  <si>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</si>
  <si>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</si>
  <si>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</si>
  <si>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</si>
  <si>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</si>
  <si>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</si>
  <si>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</si>
  <si>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</si>
  <si>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</si>
  <si>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</si>
  <si>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</si>
  <si>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</si>
  <si>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</si>
  <si>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</si>
  <si>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</si>
  <si>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</si>
  <si>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</si>
  <si>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</si>
  <si>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</si>
  <si>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</si>
  <si>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</si>
  <si>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</si>
  <si>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</si>
  <si>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</si>
  <si>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</si>
  <si>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</si>
  <si>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</si>
  <si>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</si>
  <si>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</si>
  <si>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</si>
  <si>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</si>
  <si>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</si>
  <si>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</si>
  <si>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</si>
  <si>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</si>
  <si>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</si>
  <si>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</si>
  <si>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</si>
  <si>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</si>
  <si>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</si>
  <si>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</si>
  <si>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</si>
  <si>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</si>
  <si>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</si>
  <si>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</si>
  <si>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</si>
  <si>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</si>
  <si>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</si>
  <si>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</si>
  <si>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</si>
  <si>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</si>
  <si>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</si>
  <si>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</si>
  <si>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</si>
  <si>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</si>
  <si>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</si>
  <si>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</si>
  <si>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</si>
  <si>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</si>
  <si>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</si>
  <si>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</si>
  <si>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</si>
  <si>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</si>
  <si>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</si>
  <si>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</si>
  <si>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</si>
  <si>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</si>
  <si>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</si>
  <si>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</si>
  <si>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</si>
  <si>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</si>
  <si>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</si>
  <si>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</si>
  <si>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</si>
  <si>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</si>
  <si>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</si>
  <si>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</si>
  <si>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</si>
  <si>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</si>
  <si>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</si>
  <si>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</si>
  <si>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</si>
  <si>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</si>
  <si>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</si>
  <si>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</si>
  <si>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</si>
  <si>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</si>
  <si>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</si>
  <si>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</si>
  <si>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</si>
  <si>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</si>
  <si>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</si>
  <si>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</si>
  <si>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</si>
  <si>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</si>
  <si>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</si>
  <si>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</si>
  <si>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</si>
  <si>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</si>
  <si>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</si>
  <si>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</si>
  <si>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</si>
  <si>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</si>
  <si>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</si>
  <si>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</si>
  <si>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</si>
  <si>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</si>
  <si>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</si>
  <si>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</si>
  <si>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</si>
  <si>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</si>
  <si>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</si>
  <si>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</si>
  <si>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</si>
  <si>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</si>
  <si>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</si>
  <si>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</si>
  <si>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</si>
  <si>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</si>
  <si>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</si>
  <si>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</si>
  <si>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</si>
  <si>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</si>
  <si>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</si>
  <si>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</si>
  <si>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</si>
  <si>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</si>
  <si>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</si>
  <si>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</si>
  <si>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</si>
  <si>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</si>
  <si>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</si>
  <si>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</si>
  <si>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</si>
  <si>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</si>
  <si>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</si>
  <si>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</si>
  <si>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</si>
  <si>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</si>
  <si>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</si>
  <si>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</si>
  <si>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</si>
  <si>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</si>
  <si>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</si>
  <si>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</si>
  <si>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</si>
  <si>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</si>
  <si>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</si>
  <si>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</si>
  <si>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</si>
  <si>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</si>
  <si>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</si>
  <si>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</si>
  <si>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</si>
  <si>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</si>
  <si>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</si>
  <si>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</si>
  <si>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</si>
  <si>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</si>
  <si>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</si>
  <si>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</si>
  <si>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</si>
  <si>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</si>
  <si>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</si>
  <si>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</si>
  <si>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</si>
  <si>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</si>
  <si>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</si>
  <si>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</si>
  <si>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</si>
  <si>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</si>
  <si>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</si>
  <si>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</si>
  <si>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</si>
  <si>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</si>
  <si>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</si>
  <si>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</si>
  <si>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</si>
  <si>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</si>
  <si>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</si>
  <si>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</si>
  <si>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</si>
  <si>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</si>
  <si>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</si>
  <si>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</si>
  <si>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</si>
  <si>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</si>
  <si>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</si>
  <si>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</si>
  <si>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</si>
  <si>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</si>
  <si>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</si>
  <si>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</si>
  <si>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</si>
  <si>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</si>
  <si>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</si>
  <si>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</si>
  <si>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</si>
  <si>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</si>
  <si>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</si>
  <si>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</si>
  <si>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</si>
  <si>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</si>
  <si>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</si>
  <si>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</si>
  <si>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</si>
  <si>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</si>
  <si>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</si>
  <si>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</si>
  <si>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</si>
  <si>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</si>
  <si>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</si>
  <si>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</si>
  <si>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</si>
  <si>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</si>
  <si>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</si>
  <si>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</si>
  <si>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</si>
  <si>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</si>
  <si>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</si>
  <si>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</si>
  <si>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</si>
  <si>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</si>
  <si>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</si>
  <si>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</si>
  <si>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</si>
  <si>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</si>
  <si>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</si>
  <si>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</si>
  <si>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</si>
  <si>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</si>
  <si>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</si>
  <si>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</si>
  <si>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</si>
  <si>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</si>
  <si>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</si>
  <si>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</si>
  <si>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</si>
  <si>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</si>
  <si>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</si>
  <si>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</si>
  <si>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</si>
  <si>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</si>
  <si>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</si>
  <si>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</si>
  <si>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</si>
  <si>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</si>
  <si>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</si>
  <si>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</si>
  <si>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</si>
  <si>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</si>
  <si>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</si>
  <si>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</si>
  <si>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</si>
  <si>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</si>
  <si>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</si>
  <si>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</si>
  <si>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</si>
  <si>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</si>
  <si>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</si>
  <si>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</si>
  <si>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</si>
  <si>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</si>
  <si>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</si>
  <si>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</si>
  <si>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</si>
  <si>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</si>
  <si>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</si>
  <si>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</si>
  <si>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</si>
  <si>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</si>
  <si>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</si>
  <si>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</si>
  <si>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</si>
  <si>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</si>
  <si>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</si>
  <si>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</si>
  <si>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</si>
  <si>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</si>
  <si>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</si>
  <si>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</si>
  <si>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</si>
  <si>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</si>
  <si>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</si>
  <si>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</si>
  <si>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</si>
  <si>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</si>
  <si>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</si>
  <si>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</si>
  <si>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</si>
  <si>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</si>
  <si>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</si>
  <si>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</si>
  <si>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</si>
  <si>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</si>
  <si>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</si>
  <si>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</si>
  <si>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</si>
  <si>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</si>
  <si>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</si>
  <si>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</si>
  <si>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</si>
  <si>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</si>
  <si>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</si>
  <si>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</si>
  <si>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</si>
  <si>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</si>
  <si>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</si>
  <si>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</si>
  <si>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</si>
  <si>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</si>
  <si>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</si>
  <si>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</si>
  <si>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</si>
  <si>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</si>
  <si>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</si>
  <si>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</si>
  <si>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</si>
  <si>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</si>
  <si>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</si>
  <si>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</si>
  <si>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</si>
  <si>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</si>
  <si>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</si>
  <si>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</si>
  <si>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</si>
  <si>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</si>
  <si>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</si>
  <si>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</si>
  <si>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</si>
  <si>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</si>
  <si>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</si>
  <si>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</si>
  <si>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</si>
  <si>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</si>
  <si>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</si>
  <si>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</si>
  <si>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</si>
  <si>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</si>
  <si>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</si>
  <si>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</si>
  <si>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</si>
  <si>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</si>
  <si>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</si>
  <si>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</si>
  <si>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</si>
  <si>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</si>
  <si>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</si>
  <si>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</si>
  <si>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</si>
  <si>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</si>
  <si>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</si>
  <si>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</si>
  <si>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</si>
  <si>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</si>
  <si>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</si>
  <si>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</si>
  <si>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</si>
  <si>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</si>
  <si>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</si>
  <si>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</si>
  <si>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</si>
  <si>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</si>
  <si>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</si>
  <si>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</si>
  <si>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</si>
  <si>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</si>
  <si>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</si>
  <si>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</si>
  <si>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</si>
  <si>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</si>
  <si>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</si>
  <si>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</si>
  <si>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</si>
  <si>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</si>
  <si>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</si>
  <si>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</si>
  <si>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</si>
  <si>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</si>
  <si>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</si>
  <si>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</si>
  <si>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</si>
  <si>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</si>
  <si>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</si>
  <si>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</si>
  <si>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</si>
  <si>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</si>
  <si>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</si>
  <si>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</si>
  <si>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</si>
  <si>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</si>
  <si>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</si>
  <si>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</si>
  <si>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</si>
  <si>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</si>
  <si>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</si>
  <si>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</si>
  <si>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</si>
  <si>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</si>
  <si>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</si>
  <si>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</si>
  <si>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</si>
  <si>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</si>
  <si>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</si>
  <si>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</si>
  <si>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</si>
  <si>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</si>
  <si>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</si>
  <si>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</si>
  <si>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</si>
  <si>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</si>
  <si>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</si>
  <si>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</si>
  <si>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</si>
  <si>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</si>
  <si>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</si>
  <si>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</si>
  <si>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</si>
  <si>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</si>
  <si>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</si>
  <si>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</si>
  <si>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</si>
  <si>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</si>
  <si>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</si>
  <si>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</si>
  <si>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</si>
  <si>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</si>
  <si>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</si>
  <si>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</si>
  <si>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</si>
  <si>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</si>
  <si>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</si>
  <si>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</si>
  <si>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</si>
  <si>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</si>
  <si>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</si>
  <si>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</si>
  <si>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</si>
  <si>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</si>
  <si>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</si>
  <si>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</si>
  <si>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</si>
  <si>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</si>
  <si>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</si>
  <si>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</si>
  <si>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</si>
  <si>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</si>
  <si>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</si>
  <si>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</si>
  <si>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</si>
  <si>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</si>
  <si>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</si>
  <si>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</si>
  <si>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</si>
  <si>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</si>
  <si>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</si>
  <si>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</si>
  <si>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</si>
  <si>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</si>
  <si>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</si>
  <si>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</si>
  <si>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</si>
  <si>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</si>
  <si>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</si>
  <si>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</si>
  <si>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</si>
  <si>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</si>
  <si>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</si>
  <si>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</si>
  <si>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</si>
  <si>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</si>
  <si>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</si>
  <si>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</si>
  <si>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</si>
  <si>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</si>
  <si>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</si>
  <si>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</si>
  <si>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</si>
  <si>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</si>
  <si>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</si>
  <si>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</si>
  <si>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</si>
  <si>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</si>
  <si>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</si>
  <si>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</si>
  <si>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</si>
  <si>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</si>
  <si>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</si>
  <si>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</si>
  <si>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</si>
  <si>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</si>
  <si>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</si>
  <si>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</si>
  <si>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</si>
  <si>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</si>
  <si>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</si>
  <si>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</si>
  <si>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</si>
  <si>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</si>
  <si>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</si>
  <si>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</si>
  <si>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</si>
  <si>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</si>
  <si>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</si>
  <si>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</si>
  <si>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</si>
  <si>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</si>
  <si>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</si>
  <si>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</si>
  <si>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</si>
  <si>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</si>
  <si>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</si>
  <si>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</si>
  <si>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</si>
  <si>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</si>
  <si>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</si>
  <si>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</si>
  <si>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</si>
  <si>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</si>
  <si>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</si>
  <si>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</si>
  <si>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</si>
  <si>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</si>
  <si>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</si>
  <si>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</si>
  <si>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</si>
  <si>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</si>
  <si>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</si>
  <si>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</si>
  <si>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</si>
  <si>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</si>
  <si>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</si>
  <si>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</si>
  <si>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</si>
  <si>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</si>
  <si>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</si>
  <si>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</si>
  <si>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</si>
  <si>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</si>
  <si>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</si>
  <si>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</si>
  <si>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</si>
  <si>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</si>
  <si>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</si>
  <si>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</si>
  <si>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</si>
  <si>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</si>
  <si>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</si>
  <si>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</si>
  <si>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</si>
  <si>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</si>
  <si>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</si>
  <si>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</si>
  <si>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</si>
  <si>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</si>
  <si>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</si>
  <si>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</si>
  <si>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</si>
  <si>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</si>
  <si>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</si>
  <si>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</si>
  <si>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</si>
  <si>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</si>
  <si>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</si>
  <si>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</si>
  <si>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</si>
  <si>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</si>
  <si>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</si>
  <si>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</si>
  <si>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</si>
  <si>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</si>
  <si>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</si>
  <si>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</si>
  <si>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</si>
  <si>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</si>
  <si>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</si>
  <si>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</si>
  <si>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</si>
  <si>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</si>
  <si>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</si>
  <si>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</si>
  <si>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</si>
  <si>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</si>
  <si>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</si>
  <si>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</si>
  <si>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</si>
  <si>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</si>
  <si>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</si>
  <si>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</si>
  <si>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</si>
  <si>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</si>
  <si>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</si>
  <si>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</si>
  <si>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</si>
  <si>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</si>
  <si>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</si>
  <si>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</si>
  <si>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</si>
  <si>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</si>
  <si>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</si>
  <si>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</si>
  <si>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</si>
  <si>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</si>
  <si>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</si>
  <si>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</si>
  <si>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</si>
  <si>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</si>
  <si>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</si>
  <si>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</si>
  <si>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</si>
  <si>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</si>
  <si>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</si>
  <si>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</si>
  <si>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</si>
  <si>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</si>
  <si>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</si>
  <si>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</si>
  <si>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</si>
  <si>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</si>
  <si>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</si>
  <si>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</si>
  <si>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</si>
  <si>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</si>
  <si>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</si>
  <si>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</si>
  <si>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</si>
  <si>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</si>
  <si>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</si>
  <si>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</si>
  <si>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</si>
  <si>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</si>
  <si>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</si>
  <si>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</si>
  <si>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</si>
  <si>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</si>
  <si>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</si>
  <si>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</si>
  <si>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</si>
  <si>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</si>
  <si>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</si>
  <si>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</si>
  <si>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</si>
  <si>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</si>
  <si>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</si>
  <si>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</si>
  <si>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</si>
  <si>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</si>
  <si>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</si>
  <si>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</si>
  <si>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</si>
  <si>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</si>
  <si>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</si>
  <si>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</si>
  <si>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</si>
  <si>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</si>
  <si>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</si>
  <si>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</si>
  <si>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</si>
  <si>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</si>
  <si>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</si>
  <si>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</si>
  <si>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</si>
  <si>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</si>
  <si>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</si>
  <si>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</si>
  <si>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</si>
  <si>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</si>
  <si>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</si>
  <si>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</si>
  <si>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</si>
  <si>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</si>
  <si>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</si>
  <si>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</si>
  <si>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</si>
  <si>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</si>
  <si>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</si>
  <si>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</si>
  <si>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</si>
  <si>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</si>
  <si>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</si>
  <si>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</si>
  <si>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</si>
  <si>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</si>
  <si>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</si>
  <si>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</si>
  <si>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</si>
  <si>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</si>
  <si>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</si>
  <si>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</si>
  <si>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</si>
  <si>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</si>
  <si>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</si>
  <si>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</si>
  <si>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</si>
  <si>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</si>
  <si>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</si>
  <si>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</si>
  <si>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</si>
  <si>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</si>
  <si>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</si>
  <si>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</si>
  <si>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</si>
  <si>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</si>
  <si>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</si>
  <si>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</si>
  <si>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</si>
  <si>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</si>
  <si>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</si>
  <si>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</si>
  <si>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</si>
  <si>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</si>
  <si>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</si>
  <si>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</si>
  <si>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</si>
  <si>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</si>
  <si>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</si>
  <si>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</si>
  <si>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</si>
  <si>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</si>
  <si>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</si>
  <si>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</si>
  <si>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</si>
  <si>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</si>
  <si>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</si>
  <si>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</si>
  <si>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</si>
  <si>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</si>
  <si>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</si>
  <si>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</si>
  <si>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</si>
  <si>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</si>
  <si>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</si>
  <si>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</si>
  <si>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</si>
  <si>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</si>
  <si>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</si>
  <si>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</si>
  <si>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</si>
  <si>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</si>
  <si>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</si>
  <si>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</si>
  <si>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</si>
  <si>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</si>
  <si>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</si>
  <si>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</si>
  <si>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</si>
  <si>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</si>
  <si>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</si>
  <si>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</si>
  <si>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</si>
  <si>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</si>
  <si>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</si>
  <si>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</si>
  <si>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</si>
  <si>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</si>
  <si>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</si>
  <si>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</si>
  <si>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</si>
  <si>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</si>
  <si>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</si>
  <si>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</si>
  <si>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</si>
  <si>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</si>
  <si>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</si>
  <si>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</si>
  <si>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</si>
  <si>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</si>
  <si>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</si>
  <si>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</si>
  <si>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</si>
  <si>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</si>
  <si>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</si>
  <si>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</si>
  <si>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</si>
  <si>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</si>
  <si>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</si>
  <si>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</si>
  <si>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</si>
  <si>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</si>
  <si>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</si>
  <si>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</si>
  <si>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</si>
  <si>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</si>
  <si>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</si>
  <si>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</si>
  <si>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</si>
  <si>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</si>
  <si>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</si>
  <si>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</si>
  <si>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</si>
  <si>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</si>
  <si>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</si>
  <si>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</si>
  <si>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</si>
  <si>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</si>
  <si>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</si>
  <si>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</si>
  <si>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</si>
  <si>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</si>
  <si>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</si>
  <si>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</si>
  <si>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</si>
  <si>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</si>
  <si>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</si>
  <si>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</si>
  <si>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</si>
  <si>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</si>
  <si>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</si>
  <si>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</si>
  <si>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</si>
  <si>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</si>
  <si>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</si>
  <si>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</si>
  <si>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</si>
  <si>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</si>
  <si>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</si>
  <si>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</si>
  <si>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</si>
  <si>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</si>
  <si>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</si>
  <si>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</si>
  <si>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</si>
  <si>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</si>
  <si>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</si>
  <si>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</si>
  <si>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</si>
  <si>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</si>
  <si>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</si>
  <si>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</si>
  <si>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</si>
  <si>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</si>
  <si>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</si>
  <si>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</si>
  <si>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</si>
  <si>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</si>
  <si>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</si>
  <si>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</si>
  <si>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</si>
  <si>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</si>
  <si>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</si>
  <si>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</si>
  <si>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</si>
  <si>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</si>
  <si>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</si>
  <si>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</si>
  <si>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</si>
  <si>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</si>
  <si>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</si>
  <si>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</si>
  <si>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</si>
  <si>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</si>
  <si>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</si>
  <si>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</si>
  <si>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</si>
  <si>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</si>
  <si>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</si>
  <si>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</si>
  <si>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</si>
  <si>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</si>
  <si>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</si>
  <si>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</si>
  <si>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</si>
  <si>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</si>
  <si>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</si>
  <si>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</si>
  <si>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</si>
  <si>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</si>
  <si>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</si>
  <si>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</si>
  <si>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</si>
  <si>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</si>
  <si>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</si>
  <si>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</si>
  <si>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</si>
  <si>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</si>
  <si>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</si>
  <si>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</si>
  <si>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</si>
  <si>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</si>
  <si>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</si>
  <si>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</si>
  <si>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</si>
  <si>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</si>
  <si>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</si>
  <si>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</si>
  <si>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</si>
  <si>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</si>
  <si>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</si>
  <si>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</si>
  <si>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</si>
  <si>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</si>
  <si>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</si>
  <si>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</si>
  <si>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</si>
  <si>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</si>
  <si>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</si>
  <si>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</si>
  <si>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</si>
  <si>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</si>
  <si>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</si>
  <si>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</si>
  <si>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</si>
  <si>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</si>
  <si>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</si>
  <si>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</si>
  <si>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</si>
  <si>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</si>
  <si>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</si>
  <si>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</si>
  <si>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</si>
  <si>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</si>
  <si>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</si>
  <si>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</si>
  <si>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</si>
  <si>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</si>
  <si>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</si>
  <si>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</si>
  <si>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</si>
  <si>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</si>
  <si>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</si>
  <si>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</si>
  <si>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</si>
  <si>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</si>
  <si>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</si>
  <si>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</si>
  <si>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</si>
  <si>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</si>
  <si>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</si>
  <si>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</si>
  <si>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</si>
  <si>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</si>
  <si>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</si>
  <si>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</si>
  <si>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</si>
  <si>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</si>
  <si>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</si>
  <si>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</si>
  <si>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</si>
  <si>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</si>
  <si>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</si>
  <si>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</si>
  <si>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</si>
  <si>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</si>
  <si>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</si>
  <si>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</si>
  <si>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</si>
  <si>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</si>
  <si>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</si>
  <si>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</si>
  <si>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</si>
  <si>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</si>
  <si>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</si>
  <si>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</si>
  <si>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</si>
  <si>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</si>
  <si>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</si>
  <si>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</si>
  <si>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</si>
  <si>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</si>
  <si>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</si>
  <si>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</si>
  <si>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</si>
  <si>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</si>
  <si>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</si>
  <si>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</si>
  <si>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</si>
  <si>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</si>
  <si>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</si>
  <si>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</si>
  <si>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</si>
  <si>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</si>
  <si>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</si>
  <si>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</si>
  <si>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</si>
  <si>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</si>
  <si>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</si>
  <si>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</si>
  <si>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</si>
  <si>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</si>
  <si>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</si>
  <si>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</si>
  <si>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</si>
  <si>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</si>
  <si>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</si>
  <si>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</si>
  <si>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</si>
  <si>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</si>
  <si>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</si>
  <si>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</si>
  <si>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</si>
  <si>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</si>
  <si>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</si>
  <si>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</si>
  <si>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</si>
  <si>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</si>
  <si>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</si>
  <si>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</si>
  <si>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</si>
  <si>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</si>
  <si>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</si>
  <si>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</si>
  <si>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</si>
  <si>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</si>
  <si>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</si>
  <si>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</si>
  <si>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</si>
  <si>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</si>
  <si>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</si>
  <si>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</si>
  <si>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</si>
  <si>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</si>
  <si>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</si>
  <si>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</si>
  <si>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</si>
  <si>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</si>
  <si>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</si>
  <si>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</si>
  <si>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</si>
  <si>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</si>
  <si>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</si>
  <si>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</si>
  <si>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</si>
  <si>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</si>
  <si>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</si>
  <si>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</si>
  <si>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</si>
  <si>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</si>
  <si>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</si>
  <si>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</si>
  <si>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</si>
  <si>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</si>
  <si>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</si>
  <si>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</si>
  <si>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</si>
  <si>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</si>
  <si>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</si>
  <si>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</si>
  <si>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</si>
  <si>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</si>
  <si>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</si>
  <si>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</si>
  <si>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</si>
  <si>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</si>
  <si>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</si>
  <si>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</si>
  <si>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</si>
  <si>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</si>
  <si>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</si>
  <si>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</si>
  <si>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</si>
  <si>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</si>
  <si>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</si>
  <si>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</si>
  <si>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</si>
  <si>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</si>
  <si>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</si>
  <si>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</si>
  <si>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</si>
  <si>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</si>
  <si>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</si>
  <si>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</si>
  <si>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</si>
  <si>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</si>
  <si>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</si>
  <si>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</si>
  <si>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</si>
  <si>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</si>
  <si>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</si>
  <si>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</si>
  <si>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</si>
  <si>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</si>
  <si>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</si>
  <si>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</si>
  <si>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</si>
  <si>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</si>
  <si>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</si>
  <si>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</si>
  <si>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</si>
  <si>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</si>
  <si>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</si>
  <si>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</si>
  <si>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</si>
  <si>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</si>
  <si>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</si>
  <si>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</si>
  <si>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</si>
  <si>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</si>
  <si>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</si>
  <si>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</si>
  <si>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</si>
  <si>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</si>
  <si>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</si>
  <si>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</si>
  <si>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</si>
  <si>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</si>
  <si>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</si>
  <si>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</si>
  <si>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</si>
  <si>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</si>
  <si>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</si>
  <si>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</si>
  <si>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</si>
  <si>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</si>
  <si>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</si>
  <si>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</si>
  <si>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</si>
  <si>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</si>
  <si>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</si>
  <si>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</si>
  <si>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</si>
  <si>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</si>
  <si>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</si>
  <si>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</si>
  <si>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</si>
  <si>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</si>
  <si>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</si>
  <si>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</si>
  <si>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</si>
  <si>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</si>
  <si>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</si>
  <si>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</si>
  <si>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</si>
  <si>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</si>
  <si>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</si>
  <si>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</si>
  <si>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</si>
  <si>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</si>
  <si>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</si>
  <si>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</si>
  <si>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</si>
  <si>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</si>
  <si>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</si>
  <si>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</si>
  <si>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</si>
  <si>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</si>
  <si>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</si>
  <si>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</si>
  <si>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</si>
  <si>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</si>
  <si>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</si>
  <si>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</si>
  <si>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</si>
  <si>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</si>
  <si>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</si>
  <si>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</si>
  <si>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</si>
  <si>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</si>
  <si>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</si>
  <si>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</si>
  <si>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</si>
  <si>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</si>
  <si>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</si>
  <si>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</si>
  <si>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</si>
  <si>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</si>
  <si>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</si>
  <si>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</si>
  <si>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</si>
  <si>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</si>
  <si>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</si>
  <si>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</si>
  <si>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</si>
  <si>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</si>
  <si>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</si>
  <si>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</si>
  <si>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</si>
  <si>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</si>
  <si>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</si>
  <si>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</si>
  <si>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</si>
  <si>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</si>
  <si>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</si>
  <si>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</si>
  <si>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</si>
  <si>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</si>
  <si>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</si>
  <si>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</si>
  <si>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</si>
  <si>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</si>
  <si>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</si>
  <si>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</si>
  <si>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</si>
  <si>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</si>
  <si>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</si>
  <si>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</si>
  <si>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</si>
  <si>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</si>
  <si>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</si>
  <si>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</si>
  <si>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</si>
  <si>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</si>
  <si>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</si>
  <si>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</si>
  <si>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</si>
  <si>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</si>
  <si>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</si>
  <si>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</si>
  <si>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</si>
  <si>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</si>
  <si>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</si>
  <si>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</si>
  <si>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</si>
  <si>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</si>
  <si>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</si>
  <si>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</si>
  <si>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</si>
  <si>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</si>
  <si>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</si>
  <si>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</si>
  <si>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</si>
  <si>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</si>
  <si>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</si>
  <si>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</si>
  <si>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</si>
  <si>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</si>
  <si>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</si>
  <si>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</si>
  <si>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</si>
  <si>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</si>
  <si>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</si>
  <si>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</si>
  <si>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</si>
  <si>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</si>
  <si>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</si>
  <si>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</si>
  <si>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</si>
  <si>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</si>
  <si>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</si>
  <si>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</si>
  <si>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</si>
  <si>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</si>
  <si>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</si>
  <si>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</si>
  <si>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</si>
  <si>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</si>
  <si>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</si>
  <si>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</si>
  <si>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</si>
  <si>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</si>
  <si>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</si>
  <si>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</si>
  <si>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</si>
  <si>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</si>
  <si>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</si>
  <si>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</si>
  <si>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</si>
  <si>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</si>
  <si>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</si>
  <si>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</si>
  <si>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</si>
  <si>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</si>
  <si>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</si>
  <si>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</si>
  <si>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</si>
  <si>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</si>
  <si>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</si>
  <si>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</si>
  <si>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</si>
  <si>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</si>
  <si>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</si>
  <si>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</si>
  <si>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</si>
  <si>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</si>
  <si>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</si>
  <si>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</si>
  <si>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</si>
  <si>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</si>
  <si>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</si>
  <si>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</si>
  <si>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</si>
  <si>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</si>
  <si>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</si>
  <si>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</si>
  <si>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</si>
  <si>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</si>
  <si>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</si>
  <si>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</si>
  <si>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</si>
  <si>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</si>
  <si>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</si>
  <si>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</si>
  <si>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</si>
  <si>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</si>
  <si>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</si>
  <si>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</si>
  <si>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</si>
  <si>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</si>
  <si>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</si>
  <si>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</si>
  <si>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</si>
  <si>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</si>
  <si>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</si>
  <si>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</si>
  <si>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</si>
  <si>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</si>
  <si>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</si>
  <si>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</si>
  <si>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</si>
  <si>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</si>
  <si>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</si>
  <si>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</si>
  <si>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</si>
  <si>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</si>
  <si>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</si>
  <si>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</si>
  <si>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</si>
  <si>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</si>
  <si>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</si>
  <si>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</si>
  <si>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</si>
  <si>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</si>
  <si>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</si>
  <si>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</si>
  <si>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</si>
  <si>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</si>
  <si>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</si>
  <si>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</si>
  <si>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</si>
  <si>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</si>
  <si>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</si>
  <si>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</si>
  <si>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</si>
  <si>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</si>
  <si>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</si>
  <si>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</si>
  <si>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</si>
  <si>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</si>
  <si>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</si>
  <si>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</si>
  <si>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</si>
  <si>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</si>
  <si>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</si>
  <si>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</si>
  <si>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</si>
  <si>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</si>
  <si>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</si>
  <si>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</si>
  <si>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</si>
  <si>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</si>
  <si>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</si>
  <si>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</si>
  <si>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</si>
  <si>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</si>
  <si>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</si>
  <si>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</si>
  <si>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</si>
  <si>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</si>
  <si>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</si>
  <si>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</si>
  <si>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</si>
  <si>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</si>
  <si>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</si>
  <si>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</si>
  <si>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</si>
  <si>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</si>
  <si>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</si>
  <si>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</si>
  <si>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</si>
  <si>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</si>
  <si>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</si>
  <si>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</si>
  <si>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</si>
  <si>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</si>
  <si>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</si>
  <si>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</si>
  <si>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</si>
  <si>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</si>
  <si>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</si>
  <si>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</si>
  <si>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</si>
  <si>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</si>
  <si>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</si>
  <si>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</si>
  <si>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</si>
  <si>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</si>
  <si>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</si>
  <si>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</si>
  <si>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</si>
  <si>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</si>
  <si>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</si>
  <si>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</si>
  <si>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</si>
  <si>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</si>
  <si>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</si>
  <si>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</si>
  <si>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</si>
  <si>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</si>
  <si>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</si>
  <si>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</si>
  <si>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</si>
  <si>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</si>
  <si>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</si>
  <si>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</si>
  <si>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</si>
  <si>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</si>
  <si>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</si>
  <si>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</si>
  <si>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</si>
  <si>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</si>
  <si>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</si>
  <si>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</si>
  <si>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</si>
  <si>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</si>
  <si>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</si>
  <si>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</si>
  <si>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</si>
  <si>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</si>
  <si>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</si>
  <si>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</si>
  <si>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</si>
  <si>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</si>
  <si>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</si>
  <si>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</si>
  <si>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</si>
  <si>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</si>
  <si>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</si>
  <si>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</si>
  <si>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</si>
  <si>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</si>
  <si>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</si>
  <si>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</si>
  <si>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</si>
  <si>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</si>
  <si>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</si>
  <si>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</si>
  <si>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</si>
  <si>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</si>
  <si>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</si>
  <si>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</si>
  <si>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</si>
  <si>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</si>
  <si>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</si>
  <si>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</si>
  <si>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</si>
  <si>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</si>
  <si>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</si>
  <si>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</si>
  <si>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</si>
  <si>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</si>
  <si>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</si>
  <si>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</si>
  <si>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</si>
  <si>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</si>
  <si>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</si>
  <si>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</si>
  <si>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</si>
  <si>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</si>
  <si>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</si>
  <si>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</si>
  <si>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</si>
  <si>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</si>
  <si>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</si>
  <si>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</si>
  <si>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</si>
  <si>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</si>
  <si>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</si>
  <si>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</si>
  <si>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</si>
  <si>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</si>
  <si>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</si>
  <si>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</si>
  <si>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</si>
  <si>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</si>
  <si>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</si>
  <si>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</si>
  <si>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</si>
  <si>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</si>
  <si>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</si>
  <si>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</si>
  <si>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</si>
  <si>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</si>
  <si>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</si>
  <si>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</si>
  <si>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</si>
  <si>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</si>
  <si>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</si>
  <si>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</si>
  <si>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</si>
  <si>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</si>
  <si>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</si>
  <si>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</si>
  <si>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</si>
  <si>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</si>
  <si>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</si>
  <si>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</si>
  <si>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</si>
  <si>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</si>
  <si>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</si>
  <si>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</si>
  <si>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</si>
  <si>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</si>
  <si>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</si>
  <si>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</si>
  <si>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</si>
  <si>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</si>
  <si>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</si>
  <si>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</si>
  <si>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</si>
  <si>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</si>
  <si>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</si>
  <si>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</si>
  <si>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</si>
  <si>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</si>
  <si>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</si>
  <si>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</si>
  <si>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</si>
  <si>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</si>
  <si>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</si>
  <si>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</si>
  <si>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</si>
  <si>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</si>
  <si>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</si>
  <si>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</si>
  <si>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</si>
  <si>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</si>
  <si>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</si>
  <si>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</si>
  <si>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</si>
  <si>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</si>
  <si>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</si>
  <si>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</si>
  <si>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</si>
  <si>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</si>
  <si>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</si>
  <si>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</si>
  <si>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</si>
  <si>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</si>
  <si>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</si>
  <si>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</si>
  <si>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</si>
  <si>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</si>
  <si>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</si>
  <si>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</si>
  <si>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</si>
  <si>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</si>
  <si>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</si>
  <si>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</si>
  <si>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</si>
  <si>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</si>
  <si>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</si>
  <si>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</si>
  <si>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</si>
  <si>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</si>
  <si>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</si>
  <si>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</si>
  <si>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</si>
  <si>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</si>
  <si>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</si>
  <si>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</si>
  <si>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</si>
  <si>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</si>
  <si>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</si>
  <si>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</si>
  <si>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</si>
  <si>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</si>
  <si>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</si>
  <si>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</si>
  <si>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</si>
  <si>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</si>
  <si>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</si>
  <si>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</si>
  <si>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</si>
  <si>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</si>
  <si>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</si>
  <si>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</si>
  <si>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</si>
  <si>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</si>
  <si>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</si>
  <si>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</si>
  <si>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</si>
  <si>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</si>
  <si>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</si>
  <si>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</si>
  <si>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</si>
  <si>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</si>
  <si>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</si>
  <si>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</si>
  <si>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</si>
  <si>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</si>
  <si>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</si>
  <si>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</si>
  <si>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</si>
  <si>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</si>
  <si>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</si>
  <si>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</si>
  <si>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</si>
  <si>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</si>
  <si>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</si>
  <si>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</si>
  <si>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</si>
  <si>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</si>
  <si>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</si>
  <si>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</si>
  <si>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</si>
  <si>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</si>
  <si>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</si>
  <si>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</si>
  <si>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</si>
  <si>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</si>
  <si>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</si>
  <si>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</si>
  <si>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</si>
  <si>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</si>
  <si>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</si>
  <si>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</si>
  <si>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</si>
  <si>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</si>
  <si>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</si>
  <si>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</si>
  <si>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</si>
  <si>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</si>
  <si>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</si>
  <si>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</si>
  <si>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</si>
  <si>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</si>
  <si>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</si>
  <si>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</si>
  <si>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</si>
  <si>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</si>
  <si>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</si>
  <si>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</si>
  <si>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</si>
  <si>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</si>
  <si>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</si>
  <si>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</si>
  <si>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</si>
  <si>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</si>
  <si>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</si>
  <si>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</si>
  <si>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</si>
  <si>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</si>
  <si>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</si>
  <si>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</si>
  <si>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</si>
  <si>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</si>
  <si>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</si>
  <si>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</si>
  <si>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</si>
  <si>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</si>
  <si>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</si>
  <si>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</si>
  <si>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</si>
  <si>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</si>
  <si>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</si>
  <si>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</si>
  <si>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</si>
  <si>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</si>
  <si>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</si>
  <si>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</si>
  <si>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</si>
  <si>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</si>
  <si>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</si>
  <si>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</si>
  <si>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</si>
  <si>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</si>
  <si>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</si>
  <si>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</si>
  <si>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</si>
  <si>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</si>
  <si>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</si>
  <si>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</si>
  <si>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</si>
  <si>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</si>
  <si>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</si>
  <si>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</si>
  <si>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</si>
  <si>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</si>
  <si>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</si>
  <si>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</si>
  <si>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</si>
  <si>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</si>
  <si>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</si>
  <si>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</si>
  <si>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</si>
  <si>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</si>
  <si>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</si>
  <si>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</si>
  <si>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</si>
  <si>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</si>
  <si>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</si>
  <si>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</si>
  <si>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</si>
  <si>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</si>
  <si>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</si>
  <si>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</si>
  <si>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</si>
  <si>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</si>
  <si>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</si>
  <si>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</si>
  <si>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</si>
  <si>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</si>
  <si>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</si>
  <si>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</si>
  <si>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</si>
  <si>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</si>
  <si>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</si>
  <si>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</si>
  <si>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</si>
  <si>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</si>
  <si>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</si>
  <si>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</si>
  <si>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</si>
  <si>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</si>
  <si>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</si>
  <si>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</si>
  <si>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</si>
  <si>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</si>
  <si>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</si>
  <si>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</si>
  <si>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</si>
  <si>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</si>
  <si>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</si>
  <si>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</si>
  <si>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</si>
  <si>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</si>
  <si>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</si>
  <si>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</si>
  <si>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</si>
  <si>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</si>
  <si>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</si>
  <si>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</si>
  <si>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</si>
  <si>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</si>
  <si>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</si>
  <si>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</si>
  <si>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</si>
  <si>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</si>
  <si>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</si>
  <si>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</si>
  <si>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</si>
  <si>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</si>
  <si>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</si>
  <si>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</si>
  <si>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</si>
  <si>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</si>
  <si>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</si>
  <si>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</si>
  <si>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</si>
  <si>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</si>
  <si>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</si>
  <si>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</si>
  <si>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</si>
  <si>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</si>
  <si>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</si>
  <si>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</si>
  <si>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</si>
  <si>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</si>
  <si>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</si>
  <si>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</si>
  <si>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</si>
  <si>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</si>
  <si>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</si>
  <si>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</si>
  <si>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</si>
  <si>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</si>
  <si>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</si>
  <si>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</si>
  <si>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</si>
  <si>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</si>
  <si>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</si>
  <si>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</si>
  <si>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</si>
  <si>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</si>
  <si>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</si>
  <si>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</si>
  <si>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</si>
  <si>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</si>
  <si>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</si>
  <si>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</si>
  <si>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</si>
  <si>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</si>
  <si>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</si>
  <si>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</si>
  <si>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</si>
  <si>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</si>
  <si>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</si>
  <si>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</si>
  <si>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</si>
  <si>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</si>
  <si>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</si>
  <si>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</si>
  <si>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</si>
  <si>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</si>
  <si>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</si>
  <si>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</si>
  <si>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</si>
  <si>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</si>
  <si>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</si>
  <si>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</si>
  <si>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</si>
  <si>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</si>
  <si>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</si>
  <si>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</si>
  <si>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</si>
  <si>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</si>
  <si>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</si>
  <si>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</si>
  <si>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</si>
  <si>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</si>
  <si>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</si>
  <si>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</si>
  <si>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</si>
  <si>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</si>
  <si>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</si>
  <si>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</si>
  <si>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</si>
  <si>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</si>
  <si>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</si>
  <si>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</si>
  <si>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</si>
  <si>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</si>
  <si>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</si>
  <si>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</si>
  <si>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</si>
  <si>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</si>
  <si>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</si>
  <si>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</si>
  <si>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</si>
  <si>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</si>
  <si>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</si>
  <si>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</si>
  <si>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</si>
  <si>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</si>
  <si>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</si>
  <si>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</si>
  <si>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</si>
  <si>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</si>
  <si>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</si>
  <si>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</si>
  <si>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</si>
  <si>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</si>
  <si>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</si>
  <si>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</si>
  <si>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</si>
  <si>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</si>
  <si>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</si>
  <si>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</si>
  <si>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</si>
  <si>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</si>
  <si>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</si>
  <si>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</si>
  <si>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</si>
  <si>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</si>
  <si>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</si>
  <si>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</si>
  <si>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</si>
  <si>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</si>
  <si>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</si>
  <si>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</si>
  <si>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</si>
  <si>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</si>
  <si>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</si>
  <si>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</si>
  <si>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</si>
  <si>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</si>
  <si>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</si>
  <si>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</si>
  <si>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</si>
  <si>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</si>
  <si>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</si>
  <si>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</si>
  <si>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</si>
  <si>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</si>
  <si>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</si>
  <si>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</si>
  <si>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</si>
  <si>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</si>
  <si>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</si>
  <si>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</si>
  <si>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</si>
  <si>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</si>
  <si>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</si>
  <si>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</si>
  <si>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</si>
  <si>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</si>
  <si>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</si>
  <si>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</si>
  <si>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</si>
  <si>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</si>
  <si>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</si>
  <si>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</si>
  <si>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</si>
  <si>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</si>
  <si>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</si>
  <si>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</si>
  <si>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</si>
  <si>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</si>
  <si>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</si>
  <si>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</si>
  <si>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</si>
  <si>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</si>
  <si>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</si>
  <si>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</si>
  <si>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</si>
  <si>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</si>
  <si>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</si>
  <si>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</si>
  <si>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</si>
  <si>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</si>
  <si>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</si>
  <si>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</si>
  <si>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</si>
  <si>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</si>
  <si>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</si>
  <si>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</si>
  <si>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</si>
  <si>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</si>
  <si>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</si>
  <si>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</si>
  <si>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</si>
  <si>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</si>
  <si>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</si>
  <si>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</si>
  <si>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</si>
  <si>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</si>
  <si>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</si>
  <si>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</si>
  <si>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</si>
  <si>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</si>
  <si>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</si>
  <si>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</si>
  <si>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</si>
  <si>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</si>
  <si>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</si>
  <si>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</si>
  <si>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</si>
  <si>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</si>
  <si>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</si>
  <si>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</si>
  <si>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</si>
  <si>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</si>
  <si>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</si>
  <si>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</si>
  <si>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</si>
  <si>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</si>
  <si>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</si>
  <si>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</si>
  <si>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</si>
  <si>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</si>
  <si>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</si>
  <si>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</si>
  <si>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</si>
  <si>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</si>
  <si>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</si>
  <si>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</si>
  <si>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</si>
  <si>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</si>
  <si>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</si>
  <si>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</si>
  <si>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</si>
  <si>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</si>
  <si>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</si>
  <si>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</si>
  <si>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</si>
  <si>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</si>
  <si>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</si>
  <si>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</si>
  <si>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</si>
  <si>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</si>
  <si>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</si>
  <si>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</si>
  <si>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</si>
  <si>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</si>
  <si>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</si>
  <si>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</si>
  <si>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</si>
  <si>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</si>
  <si>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</si>
  <si>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</si>
  <si>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</si>
  <si>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</si>
  <si>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</si>
  <si>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</si>
  <si>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</si>
  <si>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</si>
  <si>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</si>
  <si>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</si>
  <si>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</si>
  <si>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</si>
  <si>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</si>
  <si>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</si>
  <si>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</si>
  <si>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</si>
  <si>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</si>
  <si>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</si>
  <si>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</si>
  <si>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</si>
  <si>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</si>
  <si>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</si>
  <si>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</si>
  <si>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</si>
  <si>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</si>
  <si>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</si>
  <si>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</si>
  <si>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</si>
  <si>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</si>
  <si>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</si>
  <si>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</si>
  <si>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</si>
  <si>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</si>
  <si>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</si>
  <si>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</si>
  <si>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</si>
  <si>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</si>
  <si>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</si>
  <si>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</si>
  <si>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</si>
  <si>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</si>
  <si>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</si>
  <si>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</si>
  <si>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</si>
  <si>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</si>
  <si>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</si>
  <si>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</si>
  <si>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</si>
  <si>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</si>
  <si>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</si>
  <si>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</si>
  <si>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</si>
  <si>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</si>
  <si>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</si>
  <si>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</si>
  <si>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</si>
  <si>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</si>
  <si>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</si>
  <si>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</si>
  <si>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</si>
  <si>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</si>
  <si>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</si>
  <si>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</si>
  <si>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</si>
  <si>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</si>
  <si>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</si>
  <si>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</si>
  <si>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</si>
  <si>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</si>
  <si>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</si>
  <si>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</si>
  <si>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</si>
  <si>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</si>
  <si>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</si>
  <si>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</si>
  <si>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</si>
  <si>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</si>
  <si>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</si>
  <si>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</si>
  <si>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</si>
  <si>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</si>
  <si>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</si>
  <si>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</si>
  <si>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</si>
  <si>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</si>
  <si>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</si>
  <si>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</si>
  <si>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</si>
  <si>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</si>
  <si>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</si>
  <si>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</si>
  <si>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</si>
  <si>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</si>
  <si>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</si>
  <si>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</si>
  <si>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</si>
  <si>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</si>
  <si>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</si>
  <si>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</si>
  <si>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</si>
  <si>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</si>
  <si>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</si>
  <si>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</si>
  <si>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</si>
  <si>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</si>
  <si>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</si>
  <si>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</si>
  <si>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</si>
  <si>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</si>
  <si>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</si>
  <si>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</si>
  <si>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</si>
  <si>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</si>
  <si>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</si>
  <si>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</si>
  <si>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</si>
  <si>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</si>
  <si>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</si>
  <si>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</si>
  <si>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</si>
  <si>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</si>
  <si>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</si>
  <si>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</si>
  <si>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</si>
  <si>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</si>
  <si>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</si>
  <si>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</si>
  <si>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</si>
  <si>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</si>
  <si>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</si>
  <si>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</si>
  <si>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</si>
  <si>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</si>
  <si>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</si>
  <si>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</si>
  <si>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</si>
  <si>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</si>
  <si>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</si>
  <si>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</si>
  <si>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</si>
  <si>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</si>
  <si>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</si>
  <si>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</si>
  <si>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</si>
  <si>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</si>
  <si>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</si>
  <si>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</si>
  <si>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</si>
  <si>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</si>
  <si>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</si>
  <si>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</si>
  <si>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</si>
  <si>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</si>
  <si>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</si>
  <si>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</si>
  <si>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</si>
  <si>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</si>
  <si>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</si>
  <si>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</si>
  <si>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</si>
  <si>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</si>
  <si>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</si>
  <si>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</si>
  <si>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</si>
  <si>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</si>
  <si>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</si>
  <si>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</si>
  <si>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</si>
  <si>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</si>
  <si>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</si>
  <si>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</si>
  <si>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</si>
  <si>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</si>
  <si>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</si>
  <si>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</si>
  <si>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</si>
  <si>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</si>
  <si>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</si>
  <si>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</si>
  <si>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</si>
  <si>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</si>
  <si>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</si>
  <si>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</si>
  <si>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</si>
  <si>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</si>
  <si>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</si>
  <si>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</si>
  <si>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</si>
  <si>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</si>
  <si>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</si>
  <si>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</si>
  <si>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</si>
  <si>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</si>
  <si>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</si>
  <si>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</si>
  <si>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</si>
  <si>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</si>
  <si>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</si>
  <si>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</si>
  <si>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</si>
  <si>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</si>
  <si>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</si>
  <si>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</si>
  <si>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</si>
  <si>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</si>
  <si>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</si>
  <si>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</si>
  <si>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</si>
  <si>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</si>
  <si>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</si>
  <si>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</si>
  <si>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</si>
  <si>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</si>
  <si>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</si>
  <si>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</si>
  <si>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</si>
  <si>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</si>
  <si>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</si>
  <si>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</si>
  <si>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</si>
  <si>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</si>
  <si>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</si>
  <si>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</si>
  <si>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</si>
  <si>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</si>
  <si>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</si>
  <si>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</si>
  <si>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</si>
  <si>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</si>
  <si>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</si>
  <si>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</si>
  <si>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</si>
  <si>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</si>
  <si>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</si>
  <si>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</si>
  <si>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</si>
  <si>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</si>
  <si>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</si>
  <si>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</si>
  <si>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</si>
  <si>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</si>
  <si>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</si>
  <si>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</si>
  <si>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</si>
  <si>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</si>
  <si>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</si>
  <si>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</si>
  <si>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</si>
  <si>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</si>
  <si>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</si>
  <si>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</si>
  <si>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</si>
  <si>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</si>
  <si>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</si>
  <si>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</si>
  <si>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</si>
  <si>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</si>
  <si>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</si>
  <si>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</si>
  <si>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</si>
  <si>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</si>
  <si>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</si>
  <si>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</si>
  <si>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</si>
  <si>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</si>
  <si>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</si>
  <si>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</si>
  <si>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</si>
  <si>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</si>
  <si>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</si>
  <si>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</si>
  <si>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</si>
  <si>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</si>
  <si>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</si>
  <si>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</si>
  <si>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</si>
  <si>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</si>
  <si>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</si>
  <si>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</si>
  <si>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</si>
  <si>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</si>
  <si>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</si>
  <si>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</si>
  <si>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</si>
  <si>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</si>
  <si>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</si>
  <si>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</si>
  <si>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</si>
  <si>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</si>
  <si>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</si>
  <si>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</si>
  <si>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</si>
  <si>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</si>
  <si>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</si>
  <si>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</si>
  <si>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</si>
  <si>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</si>
  <si>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</si>
  <si>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</si>
  <si>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</si>
  <si>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</si>
  <si>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</si>
  <si>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</si>
  <si>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</si>
  <si>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</si>
  <si>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</si>
  <si>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</si>
  <si>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</si>
  <si>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</si>
  <si>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</si>
  <si>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</si>
  <si>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</si>
  <si>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</si>
  <si>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</si>
  <si>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</si>
  <si>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</si>
  <si>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</si>
  <si>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</si>
  <si>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</si>
  <si>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</si>
  <si>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</si>
  <si>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</si>
  <si>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</si>
  <si>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</si>
  <si>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</si>
  <si>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</si>
  <si>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</si>
  <si>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</si>
  <si>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</si>
  <si>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</si>
  <si>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</si>
  <si>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</si>
  <si>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</si>
  <si>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</si>
  <si>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</si>
  <si>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</si>
  <si>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</si>
  <si>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</si>
  <si>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</si>
  <si>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</si>
  <si>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</si>
  <si>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</si>
  <si>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</si>
  <si>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</si>
  <si>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</si>
  <si>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</si>
  <si>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</si>
  <si>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</si>
  <si>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</si>
  <si>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</si>
  <si>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</si>
  <si>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</si>
  <si>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</si>
  <si>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</si>
  <si>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</si>
  <si>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</si>
  <si>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</si>
  <si>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</si>
  <si>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</si>
  <si>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</si>
  <si>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</si>
  <si>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</si>
  <si>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</si>
  <si>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</si>
  <si>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</si>
  <si>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</si>
  <si>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</si>
  <si>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</si>
  <si>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</si>
  <si>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</si>
  <si>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</si>
  <si>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</si>
  <si>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</si>
  <si>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</si>
  <si>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</si>
  <si>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</si>
  <si>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</si>
  <si>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</si>
  <si>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</si>
  <si>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</si>
  <si>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</si>
  <si>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</si>
  <si>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</si>
  <si>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</si>
  <si>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</si>
  <si>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</si>
  <si>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</si>
  <si>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</si>
  <si>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</si>
  <si>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</si>
  <si>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</si>
  <si>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</si>
  <si>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</si>
  <si>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</si>
  <si>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</si>
  <si>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</si>
  <si>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</si>
  <si>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</si>
  <si>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</si>
  <si>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</si>
  <si>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</si>
  <si>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</si>
  <si>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</si>
  <si>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</si>
  <si>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</si>
  <si>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</si>
  <si>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</si>
  <si>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</si>
  <si>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</si>
  <si>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</si>
  <si>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</si>
  <si>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</si>
  <si>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</si>
  <si>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</si>
  <si>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</si>
  <si>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</si>
  <si>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</si>
  <si>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</si>
  <si>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</si>
  <si>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</si>
  <si>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</si>
  <si>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</si>
  <si>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</si>
  <si>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</si>
  <si>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</si>
  <si>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</si>
  <si>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</si>
  <si>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</si>
  <si>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</si>
  <si>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</si>
  <si>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</si>
  <si>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</si>
  <si>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</si>
  <si>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</si>
  <si>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</si>
  <si>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</si>
  <si>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</si>
  <si>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</si>
  <si>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</si>
  <si>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</si>
  <si>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</si>
  <si>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</si>
  <si>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</si>
  <si>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</si>
  <si>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</si>
  <si>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</si>
  <si>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</si>
  <si>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</si>
  <si>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</si>
  <si>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</si>
  <si>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</si>
  <si>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</si>
  <si>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</si>
  <si>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</si>
  <si>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</si>
  <si>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</si>
  <si>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</si>
  <si>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</si>
  <si>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</si>
  <si>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</si>
  <si>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</si>
  <si>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</si>
  <si>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</si>
  <si>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</si>
  <si>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</si>
  <si>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</si>
  <si>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</si>
  <si>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</si>
  <si>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</si>
  <si>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</si>
  <si>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</si>
  <si>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</si>
  <si>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</si>
  <si>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</si>
  <si>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</si>
  <si>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</si>
  <si>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</si>
  <si>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</si>
  <si>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</si>
  <si>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</si>
  <si>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</si>
  <si>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</si>
  <si>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</si>
  <si>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</si>
  <si>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</si>
  <si>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</si>
  <si>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</si>
  <si>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</si>
  <si>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</si>
  <si>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</si>
  <si>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</si>
  <si>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</si>
  <si>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</si>
  <si>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</si>
  <si>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</si>
  <si>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</si>
  <si>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</si>
  <si>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</si>
  <si>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</si>
  <si>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</si>
  <si>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</si>
  <si>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</si>
  <si>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</si>
  <si>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</si>
  <si>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</si>
  <si>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</si>
  <si>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</si>
  <si>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</si>
  <si>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</si>
  <si>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</si>
  <si>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</si>
  <si>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</si>
  <si>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</si>
  <si>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</si>
  <si>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</si>
  <si>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</si>
  <si>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</si>
  <si>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</si>
  <si>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</si>
  <si>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</si>
  <si>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</si>
  <si>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</si>
  <si>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</si>
  <si>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</si>
  <si>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</si>
  <si>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</si>
  <si>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</si>
  <si>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</si>
  <si>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</si>
  <si>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</si>
  <si>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</si>
  <si>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</si>
  <si>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</si>
  <si>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</si>
  <si>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</si>
  <si>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</si>
  <si>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</si>
  <si>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</si>
  <si>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</si>
  <si>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</si>
  <si>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</si>
  <si>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</si>
  <si>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</si>
  <si>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</si>
  <si>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</si>
  <si>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</si>
  <si>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</si>
  <si>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</si>
  <si>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</si>
  <si>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</si>
  <si>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</si>
  <si>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</si>
  <si>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</si>
  <si>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</si>
  <si>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</si>
  <si>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</si>
  <si>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</si>
  <si>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</si>
  <si>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</si>
  <si>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</si>
  <si>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</si>
  <si>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</si>
  <si>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</si>
  <si>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</si>
  <si>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</si>
  <si>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</si>
  <si>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</si>
  <si>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</si>
  <si>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</si>
  <si>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</si>
  <si>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</si>
  <si>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</si>
  <si>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</si>
  <si>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</si>
  <si>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</si>
  <si>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</si>
  <si>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</si>
  <si>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</si>
  <si>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</si>
  <si>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</si>
  <si>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</si>
  <si>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</si>
  <si>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</si>
  <si>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</si>
  <si>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</si>
  <si>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</si>
  <si>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</si>
  <si>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</si>
  <si>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</si>
  <si>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</si>
  <si>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</si>
  <si>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</si>
  <si>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</si>
  <si>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</si>
  <si>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</si>
  <si>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</si>
  <si>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</si>
  <si>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</si>
  <si>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</si>
  <si>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</si>
  <si>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</si>
  <si>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</si>
  <si>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</si>
  <si>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</si>
  <si>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</si>
  <si>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</si>
  <si>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</si>
  <si>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</si>
  <si>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</si>
  <si>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</si>
  <si>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</si>
  <si>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</si>
  <si>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</si>
  <si>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</si>
  <si>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</si>
  <si>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</si>
  <si>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</si>
  <si>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</si>
  <si>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</si>
  <si>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</si>
  <si>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</si>
  <si>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</si>
  <si>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</si>
  <si>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</si>
  <si>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</si>
  <si>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</si>
  <si>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</si>
  <si>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</si>
  <si>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</si>
  <si>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</si>
  <si>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</si>
  <si>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</si>
  <si>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</si>
  <si>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</si>
  <si>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</si>
  <si>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</si>
  <si>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</si>
  <si>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</si>
  <si>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</si>
  <si>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</si>
  <si>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</si>
  <si>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</si>
  <si>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</si>
  <si>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</si>
  <si>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</si>
  <si>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</si>
  <si>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</si>
  <si>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</si>
  <si>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</si>
  <si>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</si>
  <si>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</si>
  <si>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</si>
  <si>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</si>
  <si>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</si>
  <si>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</si>
  <si>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</si>
  <si>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</si>
  <si>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</si>
  <si>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</si>
  <si>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</si>
  <si>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</si>
  <si>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</si>
  <si>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</si>
  <si>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</si>
  <si>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</si>
  <si>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</si>
  <si>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</si>
  <si>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</si>
  <si>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</si>
  <si>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</si>
  <si>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</si>
  <si>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</si>
  <si>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</si>
  <si>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</si>
  <si>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</si>
  <si>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</si>
  <si>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</si>
  <si>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</si>
  <si>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</si>
  <si>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</si>
  <si>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</si>
  <si>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</si>
  <si>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</si>
  <si>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</si>
  <si>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</si>
  <si>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</si>
  <si>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</si>
  <si>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</si>
  <si>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</si>
  <si>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</si>
  <si>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</si>
  <si>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</si>
  <si>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</si>
  <si>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</si>
  <si>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</si>
  <si>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</si>
  <si>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</si>
  <si>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</si>
  <si>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</si>
  <si>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</si>
  <si>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</si>
  <si>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</si>
  <si>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</si>
  <si>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</si>
  <si>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</si>
  <si>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</si>
  <si>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</si>
  <si>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</si>
  <si>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</si>
  <si>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</si>
  <si>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</si>
  <si>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</si>
  <si>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</si>
  <si>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</si>
  <si>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</si>
  <si>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</si>
  <si>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</si>
  <si>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</si>
  <si>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</si>
  <si>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</si>
  <si>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</si>
  <si>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</si>
  <si>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</si>
  <si>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</si>
  <si>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</si>
  <si>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</si>
  <si>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</si>
  <si>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</si>
  <si>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</si>
  <si>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</si>
  <si>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</si>
  <si>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</si>
  <si>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</si>
  <si>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</si>
  <si>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</si>
  <si>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</si>
  <si>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</si>
  <si>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</si>
  <si>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</si>
  <si>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</si>
  <si>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</si>
  <si>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</si>
  <si>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</si>
  <si>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</si>
  <si>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</si>
  <si>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</si>
  <si>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</si>
  <si>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</si>
  <si>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</si>
  <si>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</si>
  <si>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</si>
  <si>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</si>
  <si>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</si>
  <si>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</si>
  <si>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</si>
  <si>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</si>
  <si>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</si>
  <si>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</si>
  <si>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</si>
  <si>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</si>
  <si>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</si>
  <si>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</si>
  <si>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</si>
  <si>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</si>
  <si>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</si>
  <si>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</si>
  <si>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</si>
  <si>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</si>
  <si>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</si>
  <si>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</si>
  <si>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</si>
  <si>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</si>
  <si>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</si>
  <si>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</si>
  <si>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</si>
  <si>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</si>
  <si>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</si>
  <si>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</si>
  <si>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</si>
  <si>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</si>
  <si>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</si>
  <si>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</si>
  <si>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</si>
  <si>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</si>
  <si>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</si>
  <si>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</si>
  <si>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</si>
  <si>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</si>
  <si>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</si>
  <si>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</si>
  <si>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</si>
  <si>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</si>
  <si>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</si>
  <si>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</si>
  <si>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</si>
  <si>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</si>
  <si>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</si>
  <si>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</si>
  <si>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</si>
  <si>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</si>
  <si>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</si>
  <si>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</si>
  <si>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</si>
  <si>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</si>
  <si>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</si>
  <si>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</si>
  <si>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</si>
  <si>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</si>
  <si>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</si>
  <si>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</si>
  <si>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</si>
  <si>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</si>
  <si>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</si>
  <si>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</si>
  <si>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</si>
  <si>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</si>
  <si>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</si>
  <si>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</si>
  <si>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</si>
  <si>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</si>
  <si>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</si>
  <si>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</si>
  <si>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</si>
  <si>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</si>
  <si>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</si>
  <si>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</si>
  <si>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</si>
  <si>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</si>
  <si>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</si>
  <si>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</si>
  <si>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</si>
  <si>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</si>
  <si>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</si>
  <si>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</si>
  <si>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</si>
  <si>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</si>
  <si>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</si>
  <si>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</si>
  <si>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</si>
  <si>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</si>
  <si>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</si>
  <si>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</si>
  <si>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</si>
  <si>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</si>
  <si>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</si>
  <si>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</si>
  <si>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</si>
  <si>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</si>
  <si>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</si>
  <si>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</si>
  <si>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</si>
  <si>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</si>
  <si>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</si>
  <si>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</si>
  <si>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</si>
  <si>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</si>
  <si>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</si>
  <si>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</si>
  <si>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</si>
  <si>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</si>
  <si>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</si>
  <si>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</si>
  <si>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</si>
  <si>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</si>
  <si>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</si>
  <si>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</si>
  <si>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</si>
  <si>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</si>
  <si>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</si>
  <si>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</si>
  <si>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</si>
  <si>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</si>
  <si>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</si>
  <si>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</si>
  <si>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</si>
  <si>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</si>
  <si>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</si>
  <si>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</si>
  <si>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</si>
  <si>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</si>
  <si>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</si>
  <si>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</si>
  <si>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</si>
  <si>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</si>
  <si>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</si>
  <si>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</si>
  <si>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</si>
  <si>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</si>
  <si>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</si>
  <si>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</si>
  <si>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</si>
  <si>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</si>
  <si>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</si>
  <si>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</si>
  <si>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</si>
  <si>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</si>
  <si>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</si>
  <si>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</si>
  <si>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</si>
  <si>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</si>
  <si>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</si>
  <si>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</si>
  <si>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</si>
  <si>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</si>
  <si>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</si>
  <si>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</si>
  <si>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</si>
  <si>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</si>
  <si>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</si>
  <si>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</si>
  <si>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</si>
  <si>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</si>
  <si>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</si>
  <si>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</si>
  <si>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</si>
  <si>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</si>
  <si>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</si>
  <si>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</si>
  <si>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</si>
  <si>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</si>
  <si>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</si>
  <si>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</si>
  <si>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</si>
  <si>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</si>
  <si>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</si>
  <si>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</si>
  <si>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</si>
  <si>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</si>
  <si>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</si>
  <si>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</si>
  <si>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</si>
  <si>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</si>
  <si>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</si>
  <si>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</si>
  <si>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</si>
  <si>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</si>
  <si>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</si>
  <si>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</si>
  <si>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</si>
  <si>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</si>
  <si>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</si>
  <si>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</si>
  <si>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</si>
  <si>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</si>
  <si>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</si>
  <si>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</si>
  <si>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</si>
  <si>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</si>
  <si>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</si>
  <si>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</si>
  <si>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</si>
  <si>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</si>
  <si>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</si>
  <si>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</si>
  <si>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</si>
  <si>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</si>
  <si>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</si>
  <si>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</si>
  <si>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</si>
  <si>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</si>
  <si>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</si>
  <si>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</si>
  <si>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</si>
  <si>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</si>
  <si>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</si>
  <si>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</si>
  <si>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</si>
  <si>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</si>
  <si>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</si>
  <si>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</si>
  <si>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</si>
  <si>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</si>
  <si>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</si>
  <si>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</si>
  <si>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</si>
  <si>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</si>
  <si>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</si>
  <si>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</si>
  <si>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</si>
  <si>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</si>
  <si>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</si>
  <si>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</si>
  <si>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</si>
  <si>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</si>
  <si>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</si>
  <si>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</si>
  <si>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</si>
  <si>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</si>
  <si>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</si>
  <si>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</si>
  <si>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</si>
  <si>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</si>
  <si>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</si>
  <si>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</si>
  <si>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</si>
  <si>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</si>
  <si>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</si>
  <si>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</si>
  <si>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</si>
  <si>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</si>
  <si>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</si>
  <si>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</si>
  <si>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</si>
  <si>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</si>
  <si>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</si>
  <si>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</si>
  <si>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</si>
  <si>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</si>
  <si>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</si>
  <si>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</si>
  <si>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</si>
  <si>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</si>
  <si>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</si>
  <si>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</si>
  <si>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</si>
  <si>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</si>
  <si>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</si>
  <si>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</si>
  <si>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</si>
  <si>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</si>
  <si>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</si>
  <si>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</si>
  <si>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</si>
  <si>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</si>
  <si>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</si>
  <si>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</si>
  <si>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</si>
  <si>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</si>
  <si>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</si>
  <si>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</si>
  <si>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</si>
  <si>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</si>
  <si>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</si>
  <si>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</si>
  <si>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</si>
  <si>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</si>
  <si>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</si>
  <si>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</si>
  <si>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</si>
  <si>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</si>
  <si>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</si>
  <si>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</si>
  <si>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</si>
  <si>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</si>
  <si>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</si>
  <si>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</si>
  <si>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</si>
  <si>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</si>
  <si>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</si>
  <si>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</si>
  <si>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</si>
  <si>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</si>
  <si>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</si>
  <si>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</si>
  <si>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</si>
  <si>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</si>
  <si>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</si>
  <si>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</si>
  <si>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</si>
  <si>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</si>
  <si>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</si>
  <si>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</si>
  <si>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</si>
  <si>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</si>
  <si>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</si>
  <si>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</si>
  <si>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</si>
  <si>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</si>
  <si>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</si>
  <si>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</si>
  <si>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</si>
  <si>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</si>
  <si>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</si>
  <si>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</si>
  <si>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</si>
  <si>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</si>
  <si>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</si>
  <si>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</si>
  <si>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</si>
  <si>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</si>
  <si>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</si>
  <si>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</si>
  <si>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</si>
  <si>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</si>
  <si>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</si>
  <si>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</si>
  <si>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</si>
  <si>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</si>
  <si>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</si>
  <si>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</si>
  <si>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</si>
  <si>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</si>
  <si>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</si>
  <si>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</si>
  <si>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</si>
  <si>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</si>
  <si>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</si>
  <si>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</si>
  <si>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</si>
  <si>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</si>
  <si>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</si>
  <si>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</si>
  <si>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</si>
  <si>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</si>
  <si>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</si>
  <si>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</si>
  <si>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</si>
  <si>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</si>
  <si>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</si>
  <si>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</si>
  <si>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</si>
  <si>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</si>
  <si>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</si>
  <si>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</si>
  <si>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</si>
  <si>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</si>
  <si>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</si>
  <si>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</si>
  <si>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</si>
  <si>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</si>
  <si>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</si>
  <si>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</si>
  <si>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</si>
  <si>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</si>
  <si>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</si>
  <si>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</si>
  <si>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</si>
  <si>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</si>
  <si>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</si>
  <si>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</si>
  <si>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</si>
  <si>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</si>
  <si>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</si>
  <si>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</si>
  <si>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</si>
  <si>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</si>
  <si>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</si>
  <si>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</si>
  <si>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</si>
  <si>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</si>
  <si>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</si>
  <si>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</si>
  <si>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</si>
  <si>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</si>
  <si>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</si>
  <si>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</si>
  <si>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</si>
  <si>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</si>
  <si>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</si>
  <si>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</si>
  <si>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</si>
  <si>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</si>
  <si>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</si>
  <si>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</si>
  <si>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</si>
  <si>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</si>
  <si>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</si>
  <si>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</si>
  <si>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</si>
  <si>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</si>
  <si>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</si>
  <si>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</si>
  <si>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</si>
  <si>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</si>
  <si>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</si>
  <si>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</si>
  <si>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</si>
  <si>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</si>
  <si>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</si>
  <si>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</si>
  <si>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</si>
  <si>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</si>
  <si>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</si>
  <si>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</si>
  <si>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</si>
  <si>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</si>
  <si>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</si>
  <si>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</si>
  <si>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</si>
  <si>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</si>
  <si>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</si>
  <si>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</si>
  <si>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</si>
  <si>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</si>
  <si>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</si>
  <si>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</si>
  <si>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</si>
  <si>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</si>
  <si>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</si>
  <si>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</si>
  <si>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</si>
  <si>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</si>
  <si>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</si>
  <si>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</si>
  <si>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</si>
  <si>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</si>
  <si>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</si>
  <si>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</si>
  <si>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</si>
  <si>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</si>
  <si>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</si>
  <si>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</si>
  <si>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</si>
  <si>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</si>
  <si>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</si>
  <si>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</si>
  <si>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</si>
  <si>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</si>
  <si>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</si>
  <si>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</si>
  <si>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</si>
  <si>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</si>
  <si>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</si>
  <si>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</si>
  <si>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</si>
  <si>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</si>
  <si>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</si>
  <si>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</si>
  <si>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</si>
  <si>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</si>
  <si>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</si>
  <si>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</si>
  <si>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</si>
  <si>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</si>
  <si>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</si>
  <si>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</si>
  <si>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</si>
  <si>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</si>
  <si>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</si>
  <si>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</si>
  <si>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</si>
  <si>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</si>
  <si>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</si>
  <si>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</si>
  <si>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</si>
  <si>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</si>
  <si>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</si>
  <si>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</si>
  <si>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</si>
  <si>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</si>
  <si>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</si>
  <si>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</si>
  <si>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</si>
  <si>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</si>
  <si>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</si>
  <si>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</si>
  <si>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</si>
  <si>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</si>
  <si>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</si>
  <si>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</si>
  <si>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</si>
  <si>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</si>
  <si>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</si>
  <si>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</si>
  <si>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</si>
  <si>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</si>
  <si>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</si>
  <si>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</si>
  <si>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</si>
  <si>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</si>
  <si>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</si>
  <si>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</si>
  <si>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</si>
  <si>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</si>
  <si>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</si>
  <si>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</si>
  <si>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</si>
  <si>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</si>
  <si>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</si>
  <si>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</si>
  <si>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</si>
  <si>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</si>
  <si>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</si>
  <si>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</si>
  <si>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</si>
  <si>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</si>
  <si>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</si>
  <si>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</si>
  <si>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</si>
  <si>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</si>
  <si>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</si>
  <si>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</si>
  <si>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</si>
  <si>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</si>
  <si>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</si>
  <si>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</si>
  <si>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</si>
  <si>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</si>
  <si>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</si>
  <si>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</si>
  <si>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</si>
  <si>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</si>
  <si>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</si>
  <si>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</si>
  <si>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</si>
  <si>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</si>
  <si>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</si>
  <si>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</si>
  <si>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</si>
  <si>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</si>
  <si>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</si>
  <si>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</si>
  <si>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</si>
  <si>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</si>
  <si>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</si>
  <si>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</si>
  <si>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</si>
  <si>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</si>
  <si>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</si>
  <si>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</si>
  <si>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</si>
  <si>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</si>
  <si>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</si>
  <si>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</si>
  <si>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</si>
  <si>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</si>
  <si>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</si>
  <si>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</si>
  <si>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</si>
  <si>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</si>
  <si>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</si>
  <si>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</si>
  <si>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</si>
  <si>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</si>
  <si>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</si>
  <si>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</si>
  <si>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</si>
  <si>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</si>
  <si>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</si>
  <si>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</si>
  <si>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</si>
  <si>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</si>
  <si>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</si>
  <si>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</si>
  <si>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</si>
  <si>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</si>
  <si>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</si>
  <si>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</si>
  <si>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</si>
  <si>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</si>
  <si>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</si>
  <si>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</si>
  <si>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</si>
  <si>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</si>
  <si>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</si>
  <si>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</si>
  <si>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</si>
  <si>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</si>
  <si>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</si>
  <si>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</si>
  <si>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</si>
  <si>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</si>
  <si>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</si>
  <si>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</si>
  <si>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</si>
  <si>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</si>
  <si>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</si>
  <si>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</si>
  <si>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</si>
  <si>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</si>
  <si>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</si>
  <si>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</si>
  <si>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</si>
  <si>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</si>
  <si>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</si>
  <si>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</si>
  <si>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</si>
  <si>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</si>
  <si>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</si>
  <si>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</si>
  <si>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</si>
  <si>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</si>
  <si>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</si>
  <si>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</si>
  <si>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</si>
  <si>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</si>
  <si>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</si>
  <si>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</si>
  <si>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</si>
  <si>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</si>
  <si>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</si>
  <si>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</si>
  <si>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</si>
  <si>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</si>
  <si>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</si>
  <si>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</si>
  <si>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</si>
  <si>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</si>
  <si>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</si>
  <si>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</si>
  <si>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</si>
  <si>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</si>
  <si>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</si>
  <si>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</si>
  <si>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</si>
  <si>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</si>
  <si>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</si>
  <si>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</si>
  <si>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</si>
  <si>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</si>
  <si>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</si>
  <si>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</si>
  <si>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</si>
  <si>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</si>
  <si>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</si>
  <si>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</si>
  <si>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</si>
  <si>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</si>
  <si>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</si>
  <si>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</si>
  <si>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</si>
  <si>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</si>
  <si>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</si>
  <si>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</si>
  <si>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</si>
  <si>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</si>
  <si>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</si>
  <si>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</si>
  <si>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</si>
  <si>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</si>
  <si>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</si>
  <si>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</si>
  <si>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</si>
  <si>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</si>
  <si>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</si>
  <si>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</si>
  <si>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</si>
  <si>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</si>
  <si>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</si>
  <si>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</si>
  <si>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</si>
  <si>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</si>
  <si>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</si>
  <si>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</si>
  <si>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</si>
  <si>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</si>
  <si>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</si>
  <si>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</si>
  <si>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</si>
  <si>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</si>
  <si>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</si>
  <si>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</si>
  <si>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</si>
  <si>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</si>
  <si>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</si>
  <si>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</si>
  <si>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</si>
  <si>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</si>
  <si>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</si>
  <si>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</si>
  <si>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</si>
  <si>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</si>
  <si>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</si>
  <si>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</si>
  <si>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</si>
  <si>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</si>
  <si>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</si>
  <si>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</si>
  <si>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</si>
  <si>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</si>
  <si>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</si>
  <si>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</si>
  <si>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</si>
  <si>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</si>
  <si>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</si>
  <si>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</si>
  <si>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</si>
  <si>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</si>
  <si>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</si>
  <si>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</si>
  <si>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</si>
  <si>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</si>
  <si>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</si>
  <si>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</si>
  <si>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</si>
  <si>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</si>
  <si>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</si>
  <si>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</si>
  <si>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</si>
  <si>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</si>
  <si>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</si>
  <si>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</si>
  <si>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</si>
  <si>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</si>
  <si>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</si>
  <si>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</si>
  <si>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</si>
  <si>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</si>
  <si>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</si>
  <si>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</si>
  <si>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</si>
  <si>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</si>
  <si>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</si>
  <si>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</si>
  <si>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</si>
  <si>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</si>
  <si>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</si>
  <si>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</si>
  <si>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</si>
  <si>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</si>
  <si>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</si>
  <si>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</si>
  <si>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</si>
  <si>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</si>
  <si>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</si>
  <si>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</si>
  <si>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</si>
  <si>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</si>
  <si>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</si>
  <si>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</si>
  <si>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</si>
  <si>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</si>
  <si>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</si>
  <si>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</si>
  <si>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</si>
  <si>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</si>
  <si>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</si>
  <si>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</si>
  <si>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</si>
  <si>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</si>
  <si>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</si>
  <si>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</si>
  <si>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</si>
  <si>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</si>
  <si>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</si>
  <si>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</si>
  <si>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</si>
  <si>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</si>
  <si>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</si>
  <si>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</si>
  <si>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</si>
  <si>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</si>
  <si>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</si>
  <si>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</si>
  <si>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</si>
  <si>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</si>
  <si>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</si>
  <si>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</si>
  <si>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</si>
  <si>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</si>
  <si>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</si>
  <si>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</si>
  <si>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</si>
  <si>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</si>
  <si>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</si>
  <si>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</si>
  <si>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</si>
  <si>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</si>
  <si>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</si>
  <si>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</si>
  <si>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</si>
  <si>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</si>
  <si>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</si>
  <si>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</si>
  <si>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</si>
  <si>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</si>
  <si>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</si>
  <si>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</si>
  <si>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</si>
  <si>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</si>
  <si>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</si>
  <si>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</si>
  <si>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</si>
  <si>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</si>
  <si>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</si>
  <si>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</si>
  <si>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</si>
  <si>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</si>
  <si>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</si>
  <si>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</si>
  <si>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</si>
  <si>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</si>
  <si>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</si>
  <si>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</si>
  <si>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</si>
  <si>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</si>
  <si>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</si>
  <si>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</si>
  <si>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</si>
  <si>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</si>
  <si>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</si>
  <si>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</si>
  <si>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</si>
  <si>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</si>
  <si>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</si>
  <si>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</si>
  <si>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</si>
  <si>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</si>
  <si>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</si>
  <si>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</si>
  <si>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</si>
  <si>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</si>
  <si>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</si>
  <si>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</si>
  <si>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</si>
  <si>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</si>
  <si>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</si>
  <si>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</si>
  <si>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</si>
  <si>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</si>
  <si>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</si>
  <si>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</si>
  <si>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</si>
  <si>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</si>
  <si>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</si>
  <si>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</si>
  <si>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</si>
  <si>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</si>
  <si>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</si>
  <si>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</si>
  <si>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</si>
  <si>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</si>
  <si>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</si>
  <si>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</si>
  <si>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</si>
  <si>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</si>
  <si>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</si>
  <si>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</si>
  <si>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</si>
  <si>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</si>
  <si>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</si>
  <si>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</si>
  <si>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</si>
  <si>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</si>
  <si>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</si>
  <si>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</si>
  <si>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</si>
  <si>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</si>
  <si>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</si>
  <si>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</si>
  <si>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</si>
  <si>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</si>
  <si>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</si>
  <si>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</si>
  <si>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</si>
  <si>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</si>
  <si>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</si>
  <si>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</si>
  <si>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</si>
  <si>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</si>
  <si>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</si>
  <si>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</si>
  <si>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</si>
  <si>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</si>
  <si>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</si>
  <si>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</si>
  <si>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</si>
  <si>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</si>
  <si>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</si>
  <si>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</si>
  <si>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</si>
  <si>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</si>
  <si>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</si>
  <si>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</si>
  <si>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</si>
  <si>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</si>
  <si>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</si>
  <si>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</si>
  <si>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</si>
  <si>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</si>
  <si>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</si>
  <si>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</si>
  <si>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</si>
  <si>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</si>
  <si>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</si>
  <si>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</si>
  <si>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</si>
  <si>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</si>
  <si>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</si>
  <si>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</si>
  <si>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</si>
  <si>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</si>
  <si>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</si>
  <si>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</si>
  <si>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</si>
  <si>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</si>
  <si>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</si>
  <si>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</si>
  <si>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</si>
  <si>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</si>
  <si>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</si>
  <si>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</si>
  <si>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</si>
  <si>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</si>
  <si>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</si>
  <si>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</si>
  <si>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</si>
  <si>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</si>
  <si>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</si>
  <si>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</si>
  <si>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</si>
  <si>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</si>
  <si>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</si>
  <si>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</si>
  <si>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</si>
  <si>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</si>
  <si>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</si>
  <si>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</si>
  <si>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</si>
  <si>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</si>
  <si>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</si>
  <si>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</si>
  <si>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</si>
  <si>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</si>
  <si>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</si>
  <si>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</si>
  <si>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</si>
  <si>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</si>
  <si>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</si>
  <si>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</si>
  <si>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</si>
  <si>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</si>
  <si>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</si>
  <si>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</si>
  <si>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</si>
  <si>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</si>
  <si>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</si>
  <si>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</si>
  <si>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</si>
  <si>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</si>
  <si>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</si>
  <si>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</si>
  <si>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</si>
  <si>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</si>
  <si>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</si>
  <si>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</si>
  <si>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</si>
  <si>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</si>
  <si>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</si>
  <si>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</si>
  <si>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</si>
  <si>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</si>
  <si>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</si>
  <si>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</si>
  <si>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</si>
  <si>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</si>
  <si>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</si>
  <si>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</si>
  <si>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</si>
  <si>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</si>
  <si>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</si>
  <si>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</si>
  <si>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</si>
  <si>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</si>
  <si>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</si>
  <si>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</si>
  <si>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</si>
  <si>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</si>
  <si>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</si>
  <si>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</si>
  <si>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</si>
  <si>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</si>
  <si>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</si>
  <si>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</si>
  <si>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</si>
  <si>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</si>
  <si>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</si>
  <si>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</si>
  <si>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</si>
  <si>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</si>
  <si>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</si>
  <si>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</si>
  <si>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</si>
  <si>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</si>
  <si>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</si>
  <si>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</si>
  <si>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</si>
  <si>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</si>
  <si>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</si>
  <si>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</si>
  <si>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</si>
  <si>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</si>
  <si>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</si>
  <si>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</si>
  <si>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</si>
  <si>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</si>
  <si>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</si>
  <si>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</si>
  <si>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</si>
  <si>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</si>
  <si>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</si>
  <si>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</si>
  <si>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</si>
  <si>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</si>
  <si>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</si>
  <si>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</si>
  <si>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</si>
  <si>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</si>
  <si>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</si>
  <si>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</si>
  <si>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</si>
  <si>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</si>
  <si>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</si>
  <si>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</si>
  <si>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</si>
  <si>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</si>
  <si>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</si>
  <si>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</si>
  <si>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</si>
  <si>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</si>
  <si>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</si>
  <si>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</si>
  <si>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</si>
  <si>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</si>
  <si>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</si>
  <si>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</si>
  <si>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</si>
  <si>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</si>
  <si>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</si>
  <si>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</si>
  <si>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</si>
  <si>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</si>
  <si>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</si>
  <si>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</si>
  <si>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</si>
  <si>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</si>
  <si>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</si>
  <si>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</si>
  <si>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</si>
  <si>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</si>
  <si>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</si>
  <si>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</si>
  <si>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</si>
  <si>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</si>
  <si>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</si>
  <si>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</si>
  <si>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</si>
  <si>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</si>
  <si>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</si>
  <si>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</si>
  <si>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</si>
  <si>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</si>
  <si>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</si>
  <si>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</si>
  <si>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</si>
  <si>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</si>
  <si>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</si>
  <si>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</si>
  <si>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</si>
  <si>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</si>
  <si>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</si>
  <si>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</si>
  <si>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</si>
  <si>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</si>
  <si>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</si>
  <si>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</si>
  <si>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</si>
  <si>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</si>
  <si>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</si>
  <si>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</si>
  <si>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</si>
  <si>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</si>
  <si>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</si>
  <si>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</si>
  <si>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</si>
  <si>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</si>
  <si>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</si>
  <si>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</si>
  <si>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</si>
  <si>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</si>
  <si>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</si>
  <si>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</si>
  <si>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</si>
  <si>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</si>
  <si>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</si>
  <si>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</si>
  <si>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</si>
  <si>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</si>
  <si>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</si>
  <si>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</si>
  <si>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</si>
  <si>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</si>
  <si>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</si>
  <si>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</si>
  <si>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</si>
  <si>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</si>
  <si>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</si>
  <si>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</si>
  <si>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</si>
  <si>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</si>
  <si>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</si>
  <si>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</si>
  <si>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</si>
  <si>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</si>
  <si>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</si>
  <si>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</si>
  <si>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</si>
  <si>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</si>
  <si>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</si>
  <si>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</si>
  <si>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</si>
  <si>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</si>
  <si>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</si>
  <si>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</si>
  <si>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</si>
  <si>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</si>
  <si>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</si>
  <si>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</si>
  <si>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</si>
  <si>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</si>
  <si>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</si>
  <si>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</si>
  <si>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</si>
  <si>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</si>
  <si>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</si>
  <si>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</si>
  <si>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</si>
  <si>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</si>
  <si>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</si>
  <si>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</si>
  <si>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</si>
  <si>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</si>
  <si>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</si>
  <si>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</si>
  <si>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</si>
  <si>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</si>
  <si>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</si>
  <si>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</si>
  <si>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</si>
  <si>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</si>
  <si>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</si>
  <si>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</si>
  <si>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</si>
  <si>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</si>
  <si>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</si>
  <si>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</si>
  <si>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</si>
  <si>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</si>
  <si>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</si>
  <si>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</si>
  <si>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</si>
  <si>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</si>
  <si>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</si>
  <si>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</si>
  <si>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</si>
  <si>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</si>
  <si>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</si>
  <si>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</si>
  <si>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</si>
  <si>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</si>
  <si>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</si>
  <si>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</si>
  <si>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</si>
  <si>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</si>
  <si>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</si>
  <si>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</si>
  <si>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</si>
  <si>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</si>
  <si>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</si>
  <si>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</si>
  <si>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</si>
  <si>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</si>
  <si>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</si>
  <si>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</si>
  <si>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</si>
  <si>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</si>
  <si>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</si>
  <si>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</si>
  <si>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</si>
  <si>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</si>
  <si>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</si>
  <si>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</si>
  <si>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</si>
  <si>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</si>
  <si>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</si>
  <si>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</si>
  <si>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</si>
  <si>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</si>
  <si>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</si>
  <si>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</si>
  <si>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</si>
  <si>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</si>
  <si>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</si>
  <si>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</si>
  <si>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</si>
  <si>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</si>
  <si>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</si>
  <si>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</si>
  <si>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</si>
  <si>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</si>
  <si>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</si>
  <si>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</si>
  <si>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</si>
  <si>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</si>
  <si>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</si>
  <si>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</si>
  <si>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</si>
  <si>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</si>
  <si>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</si>
  <si>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</si>
  <si>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</si>
  <si>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</si>
  <si>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</si>
  <si>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</si>
  <si>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</si>
  <si>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</si>
  <si>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</si>
  <si>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</si>
  <si>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</si>
  <si>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</si>
  <si>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</si>
  <si>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</si>
  <si>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</si>
  <si>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</si>
  <si>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</si>
  <si>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</si>
  <si>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</si>
  <si>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</si>
  <si>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</si>
  <si>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</si>
  <si>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</si>
  <si>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</si>
  <si>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</si>
  <si>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</si>
  <si>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</si>
  <si>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</si>
  <si>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</si>
  <si>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</si>
  <si>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</si>
  <si>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</si>
  <si>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</si>
  <si>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</si>
  <si>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</si>
  <si>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</si>
  <si>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</si>
  <si>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</si>
  <si>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</si>
  <si>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</si>
  <si>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</si>
  <si>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</si>
  <si>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</si>
  <si>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</si>
  <si>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</si>
  <si>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</si>
  <si>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</si>
  <si>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</si>
  <si>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</si>
  <si>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</si>
  <si>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</si>
  <si>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</si>
  <si>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</si>
  <si>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</si>
  <si>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</si>
  <si>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</si>
  <si>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</si>
  <si>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</si>
  <si>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</si>
  <si>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</si>
  <si>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</si>
  <si>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</si>
  <si>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</si>
  <si>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</si>
  <si>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</si>
  <si>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</si>
  <si>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</si>
  <si>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</si>
  <si>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</si>
  <si>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</si>
  <si>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</si>
  <si>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</si>
  <si>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</si>
  <si>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</si>
  <si>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</si>
  <si>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</si>
  <si>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</si>
  <si>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</si>
  <si>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</si>
  <si>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</si>
  <si>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</si>
  <si>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</si>
  <si>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</si>
  <si>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</si>
  <si>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</si>
  <si>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</si>
  <si>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</si>
  <si>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</si>
  <si>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</si>
  <si>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</si>
  <si>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</si>
  <si>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</si>
  <si>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</si>
  <si>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</si>
  <si>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</si>
  <si>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</si>
  <si>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</si>
  <si>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</si>
  <si>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</si>
  <si>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</si>
  <si>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</si>
  <si>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</si>
  <si>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</si>
  <si>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</si>
  <si>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</si>
  <si>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</si>
  <si>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</si>
  <si>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</si>
  <si>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</si>
  <si>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</si>
  <si>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</si>
  <si>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</si>
  <si>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</si>
  <si>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</si>
  <si>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</si>
  <si>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</si>
  <si>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</si>
  <si>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</si>
  <si>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</si>
  <si>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</si>
  <si>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</si>
  <si>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</si>
  <si>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</si>
  <si>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</si>
  <si>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</si>
  <si>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</si>
  <si>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</si>
  <si>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</si>
  <si>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</si>
  <si>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</si>
  <si>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</si>
  <si>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</si>
  <si>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</si>
  <si>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</si>
  <si>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</si>
  <si>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</si>
  <si>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</si>
  <si>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</si>
  <si>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</si>
  <si>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</si>
  <si>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</si>
  <si>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</si>
  <si>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</si>
  <si>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</si>
  <si>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</si>
  <si>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</si>
  <si>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</si>
  <si>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</si>
  <si>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</si>
  <si>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</si>
  <si>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</si>
  <si>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</si>
  <si>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</si>
  <si>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</si>
  <si>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</si>
  <si>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</si>
  <si>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</si>
  <si>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</si>
  <si>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</si>
  <si>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</si>
  <si>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</si>
  <si>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</si>
  <si>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</si>
  <si>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</si>
  <si>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</si>
  <si>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</si>
  <si>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</si>
  <si>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</si>
  <si>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</si>
  <si>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</si>
  <si>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</si>
  <si>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</si>
  <si>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</si>
  <si>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</si>
  <si>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</si>
  <si>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</si>
  <si>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</si>
  <si>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</si>
  <si>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</si>
  <si>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</si>
  <si>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</si>
  <si>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</si>
  <si>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</si>
  <si>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</si>
  <si>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</si>
  <si>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</si>
  <si>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</si>
  <si>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</si>
  <si>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</si>
  <si>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</si>
  <si>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</si>
  <si>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</si>
  <si>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</si>
  <si>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</si>
  <si>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</si>
  <si>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</si>
  <si>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</si>
  <si>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</si>
  <si>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</si>
  <si>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</si>
  <si>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</si>
  <si>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</si>
  <si>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</si>
  <si>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</si>
  <si>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</si>
  <si>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</si>
  <si>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</si>
  <si>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</si>
  <si>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</si>
  <si>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</si>
  <si>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</si>
  <si>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</si>
  <si>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</si>
  <si>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</si>
  <si>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</si>
  <si>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</si>
  <si>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</si>
  <si>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</si>
  <si>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</si>
  <si>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</si>
  <si>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</si>
  <si>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</si>
  <si>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</si>
  <si>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</si>
  <si>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</si>
  <si>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05218700</t>
  </si>
  <si>
    <t>GAVE DE PAU</t>
  </si>
  <si>
    <t>LE GAVE DE PAU EN AMONT DE GAVARNIE</t>
  </si>
  <si>
    <t>IBMR201-04226</t>
  </si>
  <si>
    <t>Agence de l'Eau Adour Garonne</t>
  </si>
  <si>
    <t>41749411900056</t>
  </si>
  <si>
    <t>AQUABIO</t>
  </si>
  <si>
    <t>DROITE</t>
  </si>
  <si>
    <t>Jonathan CHARLES (Hydrobiologiste) - Anthony ANTOINE (Hydrobiologiste)</t>
  </si>
  <si>
    <t>IBMR Standard</t>
  </si>
  <si>
    <t>BASSES EAUX</t>
  </si>
  <si>
    <t>fortement nuageux</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</si>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</sst>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453428</v>
      </c>
      <c r="G10" s="97"/>
      <c r="H10" s="98"/>
    </row>
    <row r="11" spans="1:8" ht="15">
      <c r="A11" s="10" t="s">
        <v>2281</v>
      </c>
      <c r="B11" s="47">
        <v>44098</v>
      </c>
      <c r="D11" s="10" t="s">
        <v>2284</v>
      </c>
      <c r="E11" s="52">
        <v>6185664</v>
      </c>
      <c r="G11" s="97"/>
      <c r="H11" s="98"/>
    </row>
    <row r="12" spans="1:8" ht="15">
      <c r="A12" s="10" t="s">
        <v>2287</v>
      </c>
      <c r="B12" s="52" t="s">
        <v>5291</v>
      </c>
      <c r="D12" s="10" t="s">
        <v>2285</v>
      </c>
      <c r="E12" s="52">
        <v>453450</v>
      </c>
      <c r="G12" s="99"/>
      <c r="H12" s="100"/>
    </row>
    <row r="13" spans="1:5" ht="17.25" customHeight="1" thickBot="1">
      <c r="A13" s="2"/>
      <c r="B13" s="55"/>
      <c r="D13" s="10" t="s">
        <v>2286</v>
      </c>
      <c r="E13" s="52">
        <v>6185759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453428</v>
      </c>
    </row>
    <row r="18" spans="1:3" ht="15">
      <c r="A18" s="111"/>
      <c r="B18" s="49" t="s">
        <v>2271</v>
      </c>
      <c r="C18" s="61">
        <f>E11</f>
        <v>6185664</v>
      </c>
    </row>
    <row r="19" spans="1:2" ht="15">
      <c r="A19" s="3" t="s">
        <v>2063</v>
      </c>
      <c r="B19" s="29">
        <v>1396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10</v>
      </c>
      <c r="C37" s="6"/>
      <c r="D37" s="8" t="s">
        <v>2110</v>
      </c>
      <c r="E37" s="30"/>
    </row>
    <row r="38" spans="1:5" s="7" customFormat="1" ht="15" customHeight="1">
      <c r="A38" s="5" t="s">
        <v>2115</v>
      </c>
      <c r="B38" s="30">
        <v>0.01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2</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1616</v>
      </c>
      <c r="B97" s="20" t="str">
        <f>IF(A97="NEWCOD",IF(ISBLANK(G97),"renseigner le champ 'Nouveau taxon'",G97),VLOOKUP(A97,'Ref Taxo'!A:B,2,FALSE))</f>
        <v>Ranunculus repens</v>
      </c>
      <c r="C97" s="21">
        <f>IF(A97="NEWCOD",IF(ISBLANK(H97),"NoCod",H97),VLOOKUP(A97,'Ref Taxo'!A:D,4,FALSE))</f>
        <v>1910</v>
      </c>
      <c r="D97" s="34">
        <v>0.009999999776482582</v>
      </c>
      <c r="E97" s="35">
        <v>0</v>
      </c>
      <c r="F97" s="35" t="s">
        <v>2294</v>
      </c>
      <c r="G97" s="77"/>
      <c r="H97" s="78"/>
    </row>
    <row r="98" spans="1:8" ht="15">
      <c r="A98" s="33" t="s">
        <v>1315</v>
      </c>
      <c r="B98" s="20" t="str">
        <f>IF(A98="NEWCOD",IF(ISBLANK(G98),"renseigner le champ 'Nouveau taxon'",G98),VLOOKUP(A98,'Ref Taxo'!A:B,2,FALSE))</f>
        <v>Palustriella commutata</v>
      </c>
      <c r="C98" s="21">
        <f>IF(A98="NEWCOD",IF(ISBLANK(H98),"NoCod",H98),VLOOKUP(A98,'Ref Taxo'!A:D,4,FALSE))</f>
        <v>19903</v>
      </c>
      <c r="D98" s="34">
        <v>0.009999999776482582</v>
      </c>
      <c r="E98" s="35">
        <v>0</v>
      </c>
      <c r="F98" s="35" t="s">
        <v>2294</v>
      </c>
      <c r="G98" s="79"/>
      <c r="H98" s="80"/>
    </row>
    <row r="99" spans="1:8" ht="15">
      <c r="A99" s="33" t="s">
        <v>433</v>
      </c>
      <c r="B99" s="20" t="str">
        <f>IF(A99="NEWCOD",IF(ISBLANK(G99),"renseigner le champ 'Nouveau taxon'",G99),VLOOKUP(A99,'Ref Taxo'!A:B,2,FALSE))</f>
        <v>Cinclidotus fontinaloides</v>
      </c>
      <c r="C99" s="21">
        <f>IF(A99="NEWCOD",IF(ISBLANK(H99),"NoCod",H99),VLOOKUP(A99,'Ref Taxo'!A:D,4,FALSE))</f>
        <v>1320</v>
      </c>
      <c r="D99" s="34">
        <v>0.009999999776482582</v>
      </c>
      <c r="E99" s="35">
        <v>0</v>
      </c>
      <c r="F99" s="35" t="s">
        <v>2294</v>
      </c>
      <c r="G99" s="79"/>
      <c r="H99" s="80"/>
    </row>
    <row r="100" spans="1:8" ht="15">
      <c r="A100" s="33" t="s">
        <v>1777</v>
      </c>
      <c r="B100" s="20" t="str">
        <f>IF(A100="NEWCOD",IF(ISBLANK(G100),"renseigner le champ 'Nouveau taxon'",G100),VLOOKUP(A100,'Ref Taxo'!A:B,2,FALSE))</f>
        <v>Schistidium rivulare</v>
      </c>
      <c r="C100" s="21">
        <f>IF(A100="NEWCOD",IF(ISBLANK(H100),"NoCod",H100),VLOOKUP(A100,'Ref Taxo'!A:D,4,FALSE))</f>
        <v>1327</v>
      </c>
      <c r="D100" s="34">
        <v>0.009999999776482582</v>
      </c>
      <c r="E100" s="35">
        <v>0</v>
      </c>
      <c r="F100" s="35" t="s">
        <v>2294</v>
      </c>
      <c r="G100" s="79"/>
      <c r="H100" s="80"/>
    </row>
    <row r="101" spans="1:8" ht="15">
      <c r="A101" s="33" t="s">
        <v>1425</v>
      </c>
      <c r="B101" s="20" t="str">
        <f>IF(A101="NEWCOD",IF(ISBLANK(G101),"renseigner le champ 'Nouveau taxon'",G101),VLOOKUP(A101,'Ref Taxo'!A:B,2,FALSE))</f>
        <v>Rhynchostegium riparioides</v>
      </c>
      <c r="C101" s="21">
        <f>IF(A101="NEWCOD",IF(ISBLANK(H101),"NoCod",H101),VLOOKUP(A101,'Ref Taxo'!A:D,4,FALSE))</f>
        <v>1268</v>
      </c>
      <c r="D101" s="34">
        <v>0.009999999776482582</v>
      </c>
      <c r="E101" s="35">
        <v>0</v>
      </c>
      <c r="F101" s="35" t="s">
        <v>2294</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2294</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2294</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2294</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2020-11-27T13:35:42Z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