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<sst xmlns="http://schemas.openxmlformats.org/spreadsheetml/2006/main" count="6466" uniqueCount="5306">
  <si>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</si>
  <si>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</si>
  <si>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</si>
  <si>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</si>
  <si>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</si>
  <si>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</si>
  <si>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</si>
  <si>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</si>
  <si>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</si>
  <si>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</si>
  <si>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</si>
  <si>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</si>
  <si>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</si>
  <si>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</si>
  <si>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</si>
  <si>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</si>
  <si>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</si>
  <si>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</si>
  <si>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</si>
  <si>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</si>
  <si>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</si>
  <si>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</si>
  <si>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</si>
  <si>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</si>
  <si>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</si>
  <si>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</si>
  <si>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</si>
  <si>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</si>
  <si>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</si>
  <si>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</si>
  <si>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</si>
  <si>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</si>
  <si>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</si>
  <si>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</si>
  <si>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</si>
  <si>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</si>
  <si>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</si>
  <si>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</si>
  <si>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</si>
  <si>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</si>
  <si>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</si>
  <si>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</si>
  <si>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</si>
  <si>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</si>
  <si>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</si>
  <si>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</si>
  <si>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</si>
  <si>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</si>
  <si>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</si>
  <si>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</si>
  <si>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</si>
  <si>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</si>
  <si>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</si>
  <si>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</si>
  <si>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</si>
  <si>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</si>
  <si>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</si>
  <si>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</si>
  <si>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</si>
  <si>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</si>
  <si>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</si>
  <si>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</si>
  <si>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</si>
  <si>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</si>
  <si>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</si>
  <si>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</si>
  <si>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</si>
  <si>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</si>
  <si>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</si>
  <si>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</si>
  <si>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</si>
  <si>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</si>
  <si>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</si>
  <si>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</si>
  <si>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</si>
  <si>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</si>
  <si>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</si>
  <si>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</si>
  <si>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</si>
  <si>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</si>
  <si>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</si>
  <si>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</si>
  <si>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</si>
  <si>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</si>
  <si>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</si>
  <si>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</si>
  <si>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</si>
  <si>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</si>
  <si>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</si>
  <si>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</si>
  <si>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</si>
  <si>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</si>
  <si>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</si>
  <si>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</si>
  <si>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</si>
  <si>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</si>
  <si>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</si>
  <si>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</si>
  <si>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</si>
  <si>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</si>
  <si>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</si>
  <si>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</si>
  <si>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</si>
  <si>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</si>
  <si>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</si>
  <si>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</si>
  <si>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</si>
  <si>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</si>
  <si>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</si>
  <si>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</si>
  <si>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</si>
  <si>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</si>
  <si>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</si>
  <si>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</si>
  <si>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</si>
  <si>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</si>
  <si>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</si>
  <si>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</si>
  <si>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</si>
  <si>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</si>
  <si>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</si>
  <si>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</si>
  <si>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</si>
  <si>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</si>
  <si>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</si>
  <si>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</si>
  <si>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</si>
  <si>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</si>
  <si>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</si>
  <si>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</si>
  <si>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</si>
  <si>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</si>
  <si>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</si>
  <si>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</si>
  <si>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</si>
  <si>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</si>
  <si>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</si>
  <si>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</si>
  <si>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</si>
  <si>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</si>
  <si>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</si>
  <si>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</si>
  <si>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</si>
  <si>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</si>
  <si>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</si>
  <si>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</si>
  <si>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</si>
  <si>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</si>
  <si>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</si>
  <si>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</si>
  <si>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</si>
  <si>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</si>
  <si>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</si>
  <si>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</si>
  <si>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</si>
  <si>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</si>
  <si>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</si>
  <si>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</si>
  <si>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</si>
  <si>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</si>
  <si>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</si>
  <si>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</si>
  <si>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</si>
  <si>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</si>
  <si>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</si>
  <si>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</si>
  <si>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</si>
  <si>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</si>
  <si>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</si>
  <si>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</si>
  <si>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</si>
  <si>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</si>
  <si>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</si>
  <si>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</si>
  <si>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</si>
  <si>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</si>
  <si>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</si>
  <si>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</si>
  <si>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</si>
  <si>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</si>
  <si>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</si>
  <si>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</si>
  <si>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</si>
  <si>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</si>
  <si>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</si>
  <si>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</si>
  <si>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</si>
  <si>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</si>
  <si>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</si>
  <si>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</si>
  <si>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</si>
  <si>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</si>
  <si>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</si>
  <si>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</si>
  <si>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</si>
  <si>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</si>
  <si>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</si>
  <si>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</si>
  <si>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</si>
  <si>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</si>
  <si>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</si>
  <si>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</si>
  <si>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</si>
  <si>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</si>
  <si>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</si>
  <si>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</si>
  <si>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</si>
  <si>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</si>
  <si>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</si>
  <si>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</si>
  <si>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</si>
  <si>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</si>
  <si>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</si>
  <si>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</si>
  <si>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</si>
  <si>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</si>
  <si>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</si>
  <si>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</si>
  <si>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</si>
  <si>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</si>
  <si>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</si>
  <si>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</si>
  <si>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</si>
  <si>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</si>
  <si>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</si>
  <si>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</si>
  <si>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</si>
  <si>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</si>
  <si>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</si>
  <si>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</si>
  <si>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</si>
  <si>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</si>
  <si>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</si>
  <si>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</si>
  <si>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</si>
  <si>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</si>
  <si>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</si>
  <si>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</si>
  <si>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</si>
  <si>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</si>
  <si>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</si>
  <si>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</si>
  <si>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</si>
  <si>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</si>
  <si>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</si>
  <si>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</si>
  <si>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</si>
  <si>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</si>
  <si>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</si>
  <si>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</si>
  <si>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</si>
  <si>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</si>
  <si>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</si>
  <si>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</si>
  <si>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</si>
  <si>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</si>
  <si>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</si>
  <si>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</si>
  <si>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</si>
  <si>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</si>
  <si>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</si>
  <si>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</si>
  <si>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</si>
  <si>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</si>
  <si>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</si>
  <si>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</si>
  <si>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</si>
  <si>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</si>
  <si>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</si>
  <si>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</si>
  <si>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</si>
  <si>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</si>
  <si>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</si>
  <si>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</si>
  <si>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</si>
  <si>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</si>
  <si>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</si>
  <si>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</si>
  <si>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</si>
  <si>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</si>
  <si>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</si>
  <si>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</si>
  <si>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</si>
  <si>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</si>
  <si>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</si>
  <si>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</si>
  <si>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</si>
  <si>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</si>
  <si>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</si>
  <si>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</si>
  <si>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</si>
  <si>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</si>
  <si>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</si>
  <si>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</si>
  <si>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</si>
  <si>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</si>
  <si>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</si>
  <si>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</si>
  <si>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</si>
  <si>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</si>
  <si>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</si>
  <si>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</si>
  <si>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</si>
  <si>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</si>
  <si>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</si>
  <si>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</si>
  <si>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</si>
  <si>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</si>
  <si>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</si>
  <si>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</si>
  <si>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</si>
  <si>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</si>
  <si>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</si>
  <si>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</si>
  <si>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</si>
  <si>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</si>
  <si>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</si>
  <si>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</si>
  <si>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</si>
  <si>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</si>
  <si>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</si>
  <si>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</si>
  <si>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</si>
  <si>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</si>
  <si>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</si>
  <si>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</si>
  <si>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</si>
  <si>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</si>
  <si>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</si>
  <si>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</si>
  <si>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</si>
  <si>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</si>
  <si>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</si>
  <si>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</si>
  <si>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</si>
  <si>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</si>
  <si>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</si>
  <si>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</si>
  <si>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</si>
  <si>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</si>
  <si>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</si>
  <si>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</si>
  <si>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</si>
  <si>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</si>
  <si>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</si>
  <si>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</si>
  <si>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</si>
  <si>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</si>
  <si>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</si>
  <si>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</si>
  <si>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</si>
  <si>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</si>
  <si>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</si>
  <si>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</si>
  <si>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</si>
  <si>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</si>
  <si>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</si>
  <si>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</si>
  <si>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</si>
  <si>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</si>
  <si>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</si>
  <si>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</si>
  <si>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</si>
  <si>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</si>
  <si>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</si>
  <si>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</si>
  <si>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</si>
  <si>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</si>
  <si>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</si>
  <si>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</si>
  <si>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</si>
  <si>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</si>
  <si>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</si>
  <si>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</si>
  <si>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</si>
  <si>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</si>
  <si>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</si>
  <si>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</si>
  <si>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</si>
  <si>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</si>
  <si>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</si>
  <si>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</si>
  <si>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</si>
  <si>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</si>
  <si>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</si>
  <si>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</si>
  <si>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</si>
  <si>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</si>
  <si>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</si>
  <si>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</si>
  <si>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</si>
  <si>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</si>
  <si>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</si>
  <si>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</si>
  <si>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</si>
  <si>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</si>
  <si>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</si>
  <si>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</si>
  <si>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</si>
  <si>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</si>
  <si>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</si>
  <si>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</si>
  <si>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</si>
  <si>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</si>
  <si>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</si>
  <si>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</si>
  <si>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</si>
  <si>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</si>
  <si>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</si>
  <si>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</si>
  <si>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</si>
  <si>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</si>
  <si>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</si>
  <si>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</si>
  <si>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</si>
  <si>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</si>
  <si>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</si>
  <si>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</si>
  <si>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</si>
  <si>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</si>
  <si>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</si>
  <si>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</si>
  <si>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</si>
  <si>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</si>
  <si>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</si>
  <si>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</si>
  <si>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</si>
  <si>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</si>
  <si>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</si>
  <si>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</si>
  <si>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</si>
  <si>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</si>
  <si>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</si>
  <si>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</si>
  <si>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</si>
  <si>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</si>
  <si>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</si>
  <si>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</si>
  <si>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</si>
  <si>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</si>
  <si>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</si>
  <si>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</si>
  <si>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</si>
  <si>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</si>
  <si>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</si>
  <si>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</si>
  <si>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</si>
  <si>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</si>
  <si>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</si>
  <si>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</si>
  <si>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</si>
  <si>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</si>
  <si>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</si>
  <si>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</si>
  <si>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</si>
  <si>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</si>
  <si>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</si>
  <si>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</si>
  <si>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</si>
  <si>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</si>
  <si>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</si>
  <si>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</si>
  <si>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</si>
  <si>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</si>
  <si>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</si>
  <si>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</si>
  <si>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</si>
  <si>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</si>
  <si>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</si>
  <si>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</si>
  <si>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</si>
  <si>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</si>
  <si>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</si>
  <si>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</si>
  <si>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</si>
  <si>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</si>
  <si>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</si>
  <si>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</si>
  <si>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</si>
  <si>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</si>
  <si>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</si>
  <si>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</si>
  <si>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</si>
  <si>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</si>
  <si>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</si>
  <si>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</si>
  <si>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</si>
  <si>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</si>
  <si>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</si>
  <si>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</si>
  <si>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</si>
  <si>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</si>
  <si>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</si>
  <si>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</si>
  <si>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</si>
  <si>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</si>
  <si>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</si>
  <si>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</si>
  <si>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</si>
  <si>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</si>
  <si>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</si>
  <si>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</si>
  <si>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</si>
  <si>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</si>
  <si>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</si>
  <si>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</si>
  <si>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</si>
  <si>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</si>
  <si>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</si>
  <si>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</si>
  <si>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</si>
  <si>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</si>
  <si>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</si>
  <si>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</si>
  <si>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</si>
  <si>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</si>
  <si>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</si>
  <si>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</si>
  <si>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</si>
  <si>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</si>
  <si>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</si>
  <si>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</si>
  <si>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</si>
  <si>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</si>
  <si>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</si>
  <si>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</si>
  <si>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</si>
  <si>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</si>
  <si>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</si>
  <si>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</si>
  <si>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</si>
  <si>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</si>
  <si>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</si>
  <si>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</si>
  <si>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</si>
  <si>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</si>
  <si>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</si>
  <si>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</si>
  <si>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</si>
  <si>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</si>
  <si>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</si>
  <si>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</si>
  <si>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</si>
  <si>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</si>
  <si>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</si>
  <si>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</si>
  <si>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</si>
  <si>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</si>
  <si>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</si>
  <si>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</si>
  <si>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</si>
  <si>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</si>
  <si>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</si>
  <si>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</si>
  <si>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</si>
  <si>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</si>
  <si>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</si>
  <si>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</si>
  <si>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</si>
  <si>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</si>
  <si>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</si>
  <si>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</si>
  <si>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</si>
  <si>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</si>
  <si>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</si>
  <si>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</si>
  <si>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</si>
  <si>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</si>
  <si>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</si>
  <si>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</si>
  <si>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</si>
  <si>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</si>
  <si>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</si>
  <si>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</si>
  <si>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</si>
  <si>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</si>
  <si>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</si>
  <si>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</si>
  <si>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</si>
  <si>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</si>
  <si>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</si>
  <si>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</si>
  <si>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</si>
  <si>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</si>
  <si>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</si>
  <si>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</si>
  <si>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</si>
  <si>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</si>
  <si>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</si>
  <si>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</si>
  <si>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</si>
  <si>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</si>
  <si>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</si>
  <si>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</si>
  <si>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</si>
  <si>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</si>
  <si>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</si>
  <si>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</si>
  <si>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</si>
  <si>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</si>
  <si>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</si>
  <si>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</si>
  <si>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</si>
  <si>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</si>
  <si>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</si>
  <si>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</si>
  <si>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</si>
  <si>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</si>
  <si>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</si>
  <si>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</si>
  <si>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</si>
  <si>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</si>
  <si>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</si>
  <si>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</si>
  <si>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</si>
  <si>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</si>
  <si>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</si>
  <si>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</si>
  <si>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</si>
  <si>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</si>
  <si>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</si>
  <si>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</si>
  <si>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</si>
  <si>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</si>
  <si>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</si>
  <si>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</si>
  <si>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</si>
  <si>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</si>
  <si>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</si>
  <si>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</si>
  <si>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</si>
  <si>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</si>
  <si>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</si>
  <si>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</si>
  <si>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</si>
  <si>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</si>
  <si>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</si>
  <si>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</si>
  <si>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</si>
  <si>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</si>
  <si>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</si>
  <si>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</si>
  <si>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</si>
  <si>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</si>
  <si>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</si>
  <si>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</si>
  <si>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</si>
  <si>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</si>
  <si>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</si>
  <si>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</si>
  <si>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</si>
  <si>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</si>
  <si>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</si>
  <si>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</si>
  <si>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</si>
  <si>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</si>
  <si>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</si>
  <si>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</si>
  <si>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</si>
  <si>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</si>
  <si>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</si>
  <si>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</si>
  <si>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</si>
  <si>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</si>
  <si>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</si>
  <si>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</si>
  <si>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</si>
  <si>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</si>
  <si>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</si>
  <si>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</si>
  <si>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</si>
  <si>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</si>
  <si>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</si>
  <si>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</si>
  <si>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</si>
  <si>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</si>
  <si>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</si>
  <si>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</si>
  <si>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</si>
  <si>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</si>
  <si>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</si>
  <si>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</si>
  <si>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</si>
  <si>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</si>
  <si>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</si>
  <si>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</si>
  <si>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</si>
  <si>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</si>
  <si>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</si>
  <si>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</si>
  <si>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</si>
  <si>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</si>
  <si>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</si>
  <si>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</si>
  <si>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</si>
  <si>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</si>
  <si>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</si>
  <si>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</si>
  <si>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</si>
  <si>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</si>
  <si>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</si>
  <si>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</si>
  <si>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</si>
  <si>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</si>
  <si>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</si>
  <si>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</si>
  <si>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</si>
  <si>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</si>
  <si>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</si>
  <si>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</si>
  <si>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</si>
  <si>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</si>
  <si>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</si>
  <si>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</si>
  <si>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</si>
  <si>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</si>
  <si>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</si>
  <si>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</si>
  <si>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</si>
  <si>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</si>
  <si>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</si>
  <si>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</si>
  <si>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</si>
  <si>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</si>
  <si>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</si>
  <si>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</si>
  <si>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</si>
  <si>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</si>
  <si>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</si>
  <si>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</si>
  <si>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</si>
  <si>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</si>
  <si>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</si>
  <si>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</si>
  <si>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</si>
  <si>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</si>
  <si>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</si>
  <si>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</si>
  <si>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</si>
  <si>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</si>
  <si>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</si>
  <si>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</si>
  <si>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</si>
  <si>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</si>
  <si>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</si>
  <si>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</si>
  <si>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</si>
  <si>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</si>
  <si>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</si>
  <si>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</si>
  <si>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</si>
  <si>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</si>
  <si>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</si>
  <si>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</si>
  <si>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</si>
  <si>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</si>
  <si>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</si>
  <si>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</si>
  <si>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</si>
  <si>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</si>
  <si>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</si>
  <si>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</si>
  <si>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</si>
  <si>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</si>
  <si>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</si>
  <si>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</si>
  <si>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</si>
  <si>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</si>
  <si>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</si>
  <si>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</si>
  <si>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</si>
  <si>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</si>
  <si>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</si>
  <si>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</si>
  <si>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</si>
  <si>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</si>
  <si>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</si>
  <si>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</si>
  <si>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</si>
  <si>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</si>
  <si>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</si>
  <si>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</si>
  <si>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</si>
  <si>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</si>
  <si>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</si>
  <si>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</si>
  <si>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</si>
  <si>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</si>
  <si>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</si>
  <si>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</si>
  <si>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</si>
  <si>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</si>
  <si>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</si>
  <si>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</si>
  <si>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</si>
  <si>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</si>
  <si>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</si>
  <si>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</si>
  <si>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</si>
  <si>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</si>
  <si>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</si>
  <si>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</si>
  <si>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</si>
  <si>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</si>
  <si>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</si>
  <si>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</si>
  <si>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</si>
  <si>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</si>
  <si>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</si>
  <si>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</si>
  <si>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</si>
  <si>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</si>
  <si>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</si>
  <si>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</si>
  <si>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</si>
  <si>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</si>
  <si>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</si>
  <si>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</si>
  <si>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</si>
  <si>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</si>
  <si>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</si>
  <si>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</si>
  <si>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</si>
  <si>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</si>
  <si>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</si>
  <si>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</si>
  <si>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</si>
  <si>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</si>
  <si>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</si>
  <si>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</si>
  <si>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</si>
  <si>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</si>
  <si>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</si>
  <si>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</si>
  <si>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</si>
  <si>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</si>
  <si>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</si>
  <si>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</si>
  <si>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</si>
  <si>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</si>
  <si>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</si>
  <si>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</si>
  <si>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</si>
  <si>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</si>
  <si>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</si>
  <si>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</si>
  <si>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</si>
  <si>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</si>
  <si>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</si>
  <si>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</si>
  <si>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</si>
  <si>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</si>
  <si>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</si>
  <si>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</si>
  <si>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</si>
  <si>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</si>
  <si>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</si>
  <si>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</si>
  <si>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</si>
  <si>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</si>
  <si>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</si>
  <si>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</si>
  <si>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</si>
  <si>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</si>
  <si>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</si>
  <si>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</si>
  <si>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</si>
  <si>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</si>
  <si>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</si>
  <si>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</si>
  <si>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</si>
  <si>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</si>
  <si>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</si>
  <si>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</si>
  <si>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</si>
  <si>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</si>
  <si>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</si>
  <si>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</si>
  <si>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</si>
  <si>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</si>
  <si>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</si>
  <si>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</si>
  <si>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</si>
  <si>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</si>
  <si>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</si>
  <si>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</si>
  <si>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</si>
  <si>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</si>
  <si>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</si>
  <si>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</si>
  <si>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</si>
  <si>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</si>
  <si>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</si>
  <si>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</si>
  <si>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</si>
  <si>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</si>
  <si>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</si>
  <si>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</si>
  <si>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</si>
  <si>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</si>
  <si>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</si>
  <si>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</si>
  <si>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</si>
  <si>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</si>
  <si>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</si>
  <si>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</si>
  <si>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</si>
  <si>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</si>
  <si>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</si>
  <si>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</si>
  <si>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</si>
  <si>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</si>
  <si>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</si>
  <si>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</si>
  <si>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</si>
  <si>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</si>
  <si>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</si>
  <si>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</si>
  <si>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</si>
  <si>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</si>
  <si>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</si>
  <si>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</si>
  <si>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</si>
  <si>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</si>
  <si>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</si>
  <si>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</si>
  <si>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</si>
  <si>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</si>
  <si>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</si>
  <si>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</si>
  <si>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</si>
  <si>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</si>
  <si>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</si>
  <si>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</si>
  <si>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</si>
  <si>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</si>
  <si>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</si>
  <si>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</si>
  <si>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</si>
  <si>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</si>
  <si>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</si>
  <si>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</si>
  <si>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</si>
  <si>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</si>
  <si>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</si>
  <si>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</si>
  <si>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</si>
  <si>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</si>
  <si>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</si>
  <si>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</si>
  <si>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</si>
  <si>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</si>
  <si>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</si>
  <si>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</si>
  <si>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</si>
  <si>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</si>
  <si>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</si>
  <si>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</si>
  <si>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</si>
  <si>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</si>
  <si>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</si>
  <si>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</si>
  <si>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</si>
  <si>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</si>
  <si>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</si>
  <si>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</si>
  <si>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</si>
  <si>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</si>
  <si>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</si>
  <si>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</si>
  <si>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</si>
  <si>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</si>
  <si>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</si>
  <si>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</si>
  <si>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</si>
  <si>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</si>
  <si>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</si>
  <si>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</si>
  <si>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</si>
  <si>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</si>
  <si>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</si>
  <si>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</si>
  <si>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</si>
  <si>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</si>
  <si>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</si>
  <si>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</si>
  <si>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</si>
  <si>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</si>
  <si>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</si>
  <si>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</si>
  <si>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</si>
  <si>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</si>
  <si>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</si>
  <si>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</si>
  <si>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</si>
  <si>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</si>
  <si>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</si>
  <si>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</si>
  <si>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</si>
  <si>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</si>
  <si>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</si>
  <si>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</si>
  <si>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</si>
  <si>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</si>
  <si>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</si>
  <si>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</si>
  <si>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</si>
  <si>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</si>
  <si>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</si>
  <si>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</si>
  <si>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</si>
  <si>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</si>
  <si>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</si>
  <si>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</si>
  <si>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</si>
  <si>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</si>
  <si>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</si>
  <si>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</si>
  <si>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</si>
  <si>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</si>
  <si>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</si>
  <si>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</si>
  <si>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</si>
  <si>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</si>
  <si>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</si>
  <si>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</si>
  <si>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</si>
  <si>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</si>
  <si>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</si>
  <si>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</si>
  <si>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</si>
  <si>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</si>
  <si>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</si>
  <si>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</si>
  <si>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</si>
  <si>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</si>
  <si>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</si>
  <si>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</si>
  <si>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</si>
  <si>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</si>
  <si>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</si>
  <si>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</si>
  <si>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</si>
  <si>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</si>
  <si>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</si>
  <si>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</si>
  <si>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</si>
  <si>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</si>
  <si>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</si>
  <si>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</si>
  <si>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</si>
  <si>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</si>
  <si>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</si>
  <si>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</si>
  <si>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</si>
  <si>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</si>
  <si>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</si>
  <si>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</si>
  <si>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</si>
  <si>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</si>
  <si>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</si>
  <si>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</si>
  <si>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</si>
  <si>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</si>
  <si>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</si>
  <si>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</si>
  <si>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</si>
  <si>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</si>
  <si>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</si>
  <si>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</si>
  <si>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</si>
  <si>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</si>
  <si>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</si>
  <si>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</si>
  <si>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</si>
  <si>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</si>
  <si>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</si>
  <si>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</si>
  <si>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</si>
  <si>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</si>
  <si>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</si>
  <si>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</si>
  <si>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</si>
  <si>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</si>
  <si>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</si>
  <si>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</si>
  <si>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</si>
  <si>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</si>
  <si>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</si>
  <si>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</si>
  <si>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</si>
  <si>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</si>
  <si>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</si>
  <si>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</si>
  <si>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</si>
  <si>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</si>
  <si>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</si>
  <si>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</si>
  <si>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</si>
  <si>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</si>
  <si>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</si>
  <si>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</si>
  <si>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</si>
  <si>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</si>
  <si>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</si>
  <si>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</si>
  <si>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</si>
  <si>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</si>
  <si>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</si>
  <si>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</si>
  <si>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</si>
  <si>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</si>
  <si>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</si>
  <si>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</si>
  <si>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</si>
  <si>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</si>
  <si>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</si>
  <si>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</si>
  <si>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</si>
  <si>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</si>
  <si>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</si>
  <si>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</si>
  <si>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</si>
  <si>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</si>
  <si>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</si>
  <si>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</si>
  <si>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</si>
  <si>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</si>
  <si>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</si>
  <si>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</si>
  <si>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</si>
  <si>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</si>
  <si>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</si>
  <si>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</si>
  <si>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</si>
  <si>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</si>
  <si>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</si>
  <si>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</si>
  <si>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</si>
  <si>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</si>
  <si>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</si>
  <si>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</si>
  <si>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</si>
  <si>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</si>
  <si>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</si>
  <si>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</si>
  <si>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</si>
  <si>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</si>
  <si>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</si>
  <si>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</si>
  <si>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</si>
  <si>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</si>
  <si>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</si>
  <si>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</si>
  <si>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</si>
  <si>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</si>
  <si>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</si>
  <si>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</si>
  <si>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</si>
  <si>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</si>
  <si>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</si>
  <si>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</si>
  <si>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</si>
  <si>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</si>
  <si>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</si>
  <si>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</si>
  <si>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</si>
  <si>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</si>
  <si>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</si>
  <si>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</si>
  <si>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</si>
  <si>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</si>
  <si>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</si>
  <si>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</si>
  <si>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</si>
  <si>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</si>
  <si>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</si>
  <si>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</si>
  <si>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</si>
  <si>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</si>
  <si>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</si>
  <si>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</si>
  <si>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</si>
  <si>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</si>
  <si>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</si>
  <si>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</si>
  <si>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</si>
  <si>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</si>
  <si>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</si>
  <si>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</si>
  <si>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</si>
  <si>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</si>
  <si>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</si>
  <si>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</si>
  <si>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</si>
  <si>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</si>
  <si>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</si>
  <si>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</si>
  <si>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</si>
  <si>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</si>
  <si>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</si>
  <si>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</si>
  <si>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</si>
  <si>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</si>
  <si>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</si>
  <si>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</si>
  <si>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</si>
  <si>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</si>
  <si>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</si>
  <si>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</si>
  <si>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</si>
  <si>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</si>
  <si>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</si>
  <si>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</si>
  <si>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</si>
  <si>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</si>
  <si>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</si>
  <si>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</si>
  <si>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</si>
  <si>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</si>
  <si>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</si>
  <si>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</si>
  <si>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</si>
  <si>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</si>
  <si>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</si>
  <si>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</si>
  <si>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</si>
  <si>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</si>
  <si>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</si>
  <si>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</si>
  <si>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</si>
  <si>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</si>
  <si>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</si>
  <si>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</si>
  <si>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</si>
  <si>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</si>
  <si>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</si>
  <si>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</si>
  <si>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</si>
  <si>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</si>
  <si>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</si>
  <si>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</si>
  <si>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</si>
  <si>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</si>
  <si>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</si>
  <si>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</si>
  <si>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</si>
  <si>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</si>
  <si>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</si>
  <si>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</si>
  <si>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</si>
  <si>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</si>
  <si>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</si>
  <si>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</si>
  <si>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</si>
  <si>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</si>
  <si>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</si>
  <si>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</si>
  <si>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</si>
  <si>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</si>
  <si>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</si>
  <si>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</si>
  <si>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</si>
  <si>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</si>
  <si>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</si>
  <si>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</si>
  <si>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</si>
  <si>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</si>
  <si>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</si>
  <si>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</si>
  <si>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</si>
  <si>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</si>
  <si>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</si>
  <si>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</si>
  <si>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</si>
  <si>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</si>
  <si>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</si>
  <si>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</si>
  <si>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</si>
  <si>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</si>
  <si>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</si>
  <si>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</si>
  <si>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</si>
  <si>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</si>
  <si>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</si>
  <si>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</si>
  <si>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</si>
  <si>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</si>
  <si>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</si>
  <si>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</si>
  <si>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</si>
  <si>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</si>
  <si>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</si>
  <si>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</si>
  <si>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</si>
  <si>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</si>
  <si>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</si>
  <si>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</si>
  <si>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</si>
  <si>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</si>
  <si>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</si>
  <si>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</si>
  <si>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</si>
  <si>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</si>
  <si>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</si>
  <si>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</si>
  <si>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</si>
  <si>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</si>
  <si>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</si>
  <si>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</si>
  <si>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</si>
  <si>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</si>
  <si>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</si>
  <si>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</si>
  <si>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</si>
  <si>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</si>
  <si>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</si>
  <si>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</si>
  <si>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</si>
  <si>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</si>
  <si>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</si>
  <si>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</si>
  <si>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</si>
  <si>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</si>
  <si>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</si>
  <si>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</si>
  <si>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</si>
  <si>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</si>
  <si>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</si>
  <si>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</si>
  <si>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</si>
  <si>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</si>
  <si>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</si>
  <si>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</si>
  <si>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</si>
  <si>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</si>
  <si>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</si>
  <si>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</si>
  <si>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</si>
  <si>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</si>
  <si>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</si>
  <si>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</si>
  <si>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</si>
  <si>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</si>
  <si>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</si>
  <si>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</si>
  <si>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</si>
  <si>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</si>
  <si>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</si>
  <si>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</si>
  <si>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</si>
  <si>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</si>
  <si>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</si>
  <si>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</si>
  <si>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</si>
  <si>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</si>
  <si>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</si>
  <si>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</si>
  <si>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</si>
  <si>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</si>
  <si>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</si>
  <si>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</si>
  <si>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</si>
  <si>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</si>
  <si>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</si>
  <si>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</si>
  <si>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</si>
  <si>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</si>
  <si>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</si>
  <si>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</si>
  <si>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</si>
  <si>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</si>
  <si>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</si>
  <si>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</si>
  <si>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</si>
  <si>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</si>
  <si>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</si>
  <si>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</si>
  <si>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</si>
  <si>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</si>
  <si>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</si>
  <si>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</si>
  <si>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</si>
  <si>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</si>
  <si>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</si>
  <si>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</si>
  <si>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</si>
  <si>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</si>
  <si>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</si>
  <si>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</si>
  <si>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</si>
  <si>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</si>
  <si>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</si>
  <si>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</si>
  <si>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</si>
  <si>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</si>
  <si>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</si>
  <si>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</si>
  <si>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</si>
  <si>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</si>
  <si>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</si>
  <si>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</si>
  <si>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</si>
  <si>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</si>
  <si>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</si>
  <si>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</si>
  <si>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</si>
  <si>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</si>
  <si>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</si>
  <si>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</si>
  <si>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</si>
  <si>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</si>
  <si>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</si>
  <si>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</si>
  <si>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</si>
  <si>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</si>
  <si>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</si>
  <si>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</si>
  <si>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</si>
  <si>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</si>
  <si>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</si>
  <si>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</si>
  <si>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</si>
  <si>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</si>
  <si>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</si>
  <si>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</si>
  <si>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</si>
  <si>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</si>
  <si>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</si>
  <si>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</si>
  <si>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</si>
  <si>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</si>
  <si>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</si>
  <si>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</si>
  <si>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</si>
  <si>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</si>
  <si>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</si>
  <si>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</si>
  <si>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</si>
  <si>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</si>
  <si>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</si>
  <si>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</si>
  <si>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</si>
  <si>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</si>
  <si>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</si>
  <si>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</si>
  <si>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</si>
  <si>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</si>
  <si>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</si>
  <si>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</si>
  <si>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</si>
  <si>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</si>
  <si>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</si>
  <si>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</si>
  <si>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</si>
  <si>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</si>
  <si>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</si>
  <si>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</si>
  <si>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</si>
  <si>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</si>
  <si>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</si>
  <si>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</si>
  <si>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</si>
  <si>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</si>
  <si>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</si>
  <si>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</si>
  <si>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</si>
  <si>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</si>
  <si>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</si>
  <si>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</si>
  <si>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</si>
  <si>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</si>
  <si>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</si>
  <si>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</si>
  <si>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</si>
  <si>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</si>
  <si>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</si>
  <si>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</si>
  <si>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</si>
  <si>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</si>
  <si>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</si>
  <si>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</si>
  <si>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</si>
  <si>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</si>
  <si>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</si>
  <si>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</si>
  <si>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</si>
  <si>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</si>
  <si>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</si>
  <si>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</si>
  <si>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</si>
  <si>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</si>
  <si>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</si>
  <si>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</si>
  <si>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</si>
  <si>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</si>
  <si>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</si>
  <si>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</si>
  <si>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</si>
  <si>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</si>
  <si>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</si>
  <si>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</si>
  <si>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</si>
  <si>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</si>
  <si>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</si>
  <si>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</si>
  <si>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</si>
  <si>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</si>
  <si>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</si>
  <si>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</si>
  <si>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</si>
  <si>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</si>
  <si>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</si>
  <si>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</si>
  <si>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</si>
  <si>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</si>
  <si>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</si>
  <si>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</si>
  <si>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</si>
  <si>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</si>
  <si>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</si>
  <si>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</si>
  <si>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</si>
  <si>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</si>
  <si>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</si>
  <si>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</si>
  <si>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</si>
  <si>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</si>
  <si>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</si>
  <si>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</si>
  <si>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</si>
  <si>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</si>
  <si>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</si>
  <si>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</si>
  <si>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</si>
  <si>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</si>
  <si>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</si>
  <si>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</si>
  <si>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</si>
  <si>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</si>
  <si>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</si>
  <si>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</si>
  <si>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</si>
  <si>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</si>
  <si>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</si>
  <si>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</si>
  <si>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</si>
  <si>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</si>
  <si>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</si>
  <si>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</si>
  <si>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</si>
  <si>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</si>
  <si>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</si>
  <si>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</si>
  <si>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</si>
  <si>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</si>
  <si>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</si>
  <si>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</si>
  <si>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</si>
  <si>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</si>
  <si>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</si>
  <si>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</si>
  <si>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</si>
  <si>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</si>
  <si>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</si>
  <si>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</si>
  <si>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</si>
  <si>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</si>
  <si>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</si>
  <si>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</si>
  <si>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</si>
  <si>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</si>
  <si>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</si>
  <si>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</si>
  <si>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</si>
  <si>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</si>
  <si>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</si>
  <si>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</si>
  <si>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</si>
  <si>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</si>
  <si>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</si>
  <si>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</si>
  <si>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</si>
  <si>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</si>
  <si>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</si>
  <si>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</si>
  <si>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</si>
  <si>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</si>
  <si>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</si>
  <si>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</si>
  <si>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</si>
  <si>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</si>
  <si>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</si>
  <si>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</si>
  <si>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</si>
  <si>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</si>
  <si>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</si>
  <si>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</si>
  <si>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</si>
  <si>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</si>
  <si>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</si>
  <si>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</si>
  <si>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</si>
  <si>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</si>
  <si>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</si>
  <si>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</si>
  <si>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</si>
  <si>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</si>
  <si>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</si>
  <si>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</si>
  <si>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</si>
  <si>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</si>
  <si>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</si>
  <si>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</si>
  <si>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</si>
  <si>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</si>
  <si>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</si>
  <si>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</si>
  <si>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</si>
  <si>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</si>
  <si>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</si>
  <si>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</si>
  <si>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</si>
  <si>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</si>
  <si>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</si>
  <si>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</si>
  <si>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</si>
  <si>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</si>
  <si>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</si>
  <si>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</si>
  <si>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</si>
  <si>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</si>
  <si>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</si>
  <si>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</si>
  <si>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</si>
  <si>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</si>
  <si>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</si>
  <si>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</si>
  <si>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</si>
  <si>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</si>
  <si>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</si>
  <si>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</si>
  <si>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</si>
  <si>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</si>
  <si>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</si>
  <si>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</si>
  <si>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</si>
  <si>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</si>
  <si>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</si>
  <si>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</si>
  <si>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</si>
  <si>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</si>
  <si>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</si>
  <si>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</si>
  <si>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</si>
  <si>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</si>
  <si>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</si>
  <si>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</si>
  <si>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</si>
  <si>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</si>
  <si>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</si>
  <si>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</si>
  <si>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</si>
  <si>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</si>
  <si>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</si>
  <si>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</si>
  <si>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</si>
  <si>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</si>
  <si>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</si>
  <si>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</si>
  <si>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</si>
  <si>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</si>
  <si>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</si>
  <si>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</si>
  <si>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</si>
  <si>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</si>
  <si>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</si>
  <si>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</si>
  <si>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</si>
  <si>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</si>
  <si>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</si>
  <si>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</si>
  <si>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</si>
  <si>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</si>
  <si>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</si>
  <si>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</si>
  <si>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</si>
  <si>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</si>
  <si>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</si>
  <si>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</si>
  <si>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</si>
  <si>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</si>
  <si>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</si>
  <si>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</si>
  <si>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</si>
  <si>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</si>
  <si>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</si>
  <si>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</si>
  <si>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</si>
  <si>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</si>
  <si>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</si>
  <si>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</si>
  <si>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</si>
  <si>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</si>
  <si>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</si>
  <si>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</si>
  <si>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</si>
  <si>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</si>
  <si>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</si>
  <si>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</si>
  <si>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</si>
  <si>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</si>
  <si>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</si>
  <si>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</si>
  <si>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</si>
  <si>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</si>
  <si>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</si>
  <si>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</si>
  <si>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</si>
  <si>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</si>
  <si>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</si>
  <si>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</si>
  <si>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</si>
  <si>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</si>
  <si>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</si>
  <si>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</si>
  <si>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</si>
  <si>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</si>
  <si>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</si>
  <si>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</si>
  <si>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</si>
  <si>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</si>
  <si>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</si>
  <si>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</si>
  <si>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</si>
  <si>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</si>
  <si>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</si>
  <si>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</si>
  <si>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</si>
  <si>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</si>
  <si>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</si>
  <si>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</si>
  <si>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</si>
  <si>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</si>
  <si>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</si>
  <si>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</si>
  <si>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</si>
  <si>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</si>
  <si>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</si>
  <si>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</si>
  <si>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</si>
  <si>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</si>
  <si>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</si>
  <si>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</si>
  <si>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</si>
  <si>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</si>
  <si>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</si>
  <si>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</si>
  <si>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</si>
  <si>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</si>
  <si>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</si>
  <si>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</si>
  <si>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</si>
  <si>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</si>
  <si>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</si>
  <si>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</si>
  <si>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</si>
  <si>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</si>
  <si>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</si>
  <si>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</si>
  <si>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</si>
  <si>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</si>
  <si>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</si>
  <si>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</si>
  <si>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</si>
  <si>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</si>
  <si>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</si>
  <si>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</si>
  <si>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</si>
  <si>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</si>
  <si>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</si>
  <si>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</si>
  <si>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</si>
  <si>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</si>
  <si>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</si>
  <si>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</si>
  <si>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</si>
  <si>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</si>
  <si>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</si>
  <si>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</si>
  <si>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</si>
  <si>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</si>
  <si>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</si>
  <si>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</si>
  <si>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</si>
  <si>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</si>
  <si>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</si>
  <si>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</si>
  <si>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</si>
  <si>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</si>
  <si>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</si>
  <si>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</si>
  <si>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</si>
  <si>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</si>
  <si>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</si>
  <si>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</si>
  <si>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</si>
  <si>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</si>
  <si>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</si>
  <si>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</si>
  <si>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</si>
  <si>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</si>
  <si>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</si>
  <si>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</si>
  <si>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</si>
  <si>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</si>
  <si>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</si>
  <si>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</si>
  <si>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</si>
  <si>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</si>
  <si>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</si>
  <si>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</si>
  <si>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</si>
  <si>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</si>
  <si>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</si>
  <si>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</si>
  <si>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</si>
  <si>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</si>
  <si>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</si>
  <si>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</si>
  <si>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</si>
  <si>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</si>
  <si>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</si>
  <si>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</si>
  <si>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</si>
  <si>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</si>
  <si>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</si>
  <si>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</si>
  <si>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</si>
  <si>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</si>
  <si>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</si>
  <si>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</si>
  <si>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</si>
  <si>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</si>
  <si>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</si>
  <si>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</si>
  <si>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</si>
  <si>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</si>
  <si>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</si>
  <si>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</si>
  <si>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</si>
  <si>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</si>
  <si>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</si>
  <si>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</si>
  <si>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</si>
  <si>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</si>
  <si>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</si>
  <si>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</si>
  <si>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</si>
  <si>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</si>
  <si>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</si>
  <si>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</si>
  <si>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</si>
  <si>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</si>
  <si>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</si>
  <si>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</si>
  <si>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</si>
  <si>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</si>
  <si>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</si>
  <si>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</si>
  <si>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</si>
  <si>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</si>
  <si>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</si>
  <si>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</si>
  <si>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</si>
  <si>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</si>
  <si>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</si>
  <si>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</si>
  <si>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</si>
  <si>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</si>
  <si>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</si>
  <si>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</si>
  <si>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</si>
  <si>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</si>
  <si>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</si>
  <si>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</si>
  <si>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</si>
  <si>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</si>
  <si>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</si>
  <si>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</si>
  <si>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</si>
  <si>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</si>
  <si>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</si>
  <si>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</si>
  <si>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</si>
  <si>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</si>
  <si>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</si>
  <si>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</si>
  <si>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</si>
  <si>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</si>
  <si>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</si>
  <si>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</si>
  <si>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</si>
  <si>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</si>
  <si>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</si>
  <si>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</si>
  <si>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</si>
  <si>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</si>
  <si>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</si>
  <si>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</si>
  <si>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</si>
  <si>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</si>
  <si>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</si>
  <si>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</si>
  <si>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</si>
  <si>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</si>
  <si>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</si>
  <si>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</si>
  <si>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</si>
  <si>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</si>
  <si>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</si>
  <si>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</si>
  <si>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</si>
  <si>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</si>
  <si>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</si>
  <si>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</si>
  <si>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</si>
  <si>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</si>
  <si>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</si>
  <si>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</si>
  <si>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</si>
  <si>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</si>
  <si>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</si>
  <si>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</si>
  <si>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</si>
  <si>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</si>
  <si>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</si>
  <si>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</si>
  <si>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</si>
  <si>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</si>
  <si>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</si>
  <si>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</si>
  <si>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</si>
  <si>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</si>
  <si>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</si>
  <si>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</si>
  <si>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</si>
  <si>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</si>
  <si>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</si>
  <si>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</si>
  <si>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</si>
  <si>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</si>
  <si>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</si>
  <si>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</si>
  <si>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</si>
  <si>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</si>
  <si>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</si>
  <si>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</si>
  <si>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</si>
  <si>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</si>
  <si>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</si>
  <si>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</si>
  <si>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</si>
  <si>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</si>
  <si>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</si>
  <si>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</si>
  <si>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</si>
  <si>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</si>
  <si>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</si>
  <si>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</si>
  <si>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</si>
  <si>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</si>
  <si>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</si>
  <si>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</si>
  <si>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</si>
  <si>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</si>
  <si>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</si>
  <si>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</si>
  <si>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</si>
  <si>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</si>
  <si>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</si>
  <si>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</si>
  <si>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</si>
  <si>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</si>
  <si>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</si>
  <si>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</si>
  <si>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</si>
  <si>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</si>
  <si>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</si>
  <si>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</si>
  <si>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</si>
  <si>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</si>
  <si>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</si>
  <si>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</si>
  <si>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</si>
  <si>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</si>
  <si>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</si>
  <si>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</si>
  <si>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</si>
  <si>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</si>
  <si>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</si>
  <si>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</si>
  <si>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</si>
  <si>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</si>
  <si>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</si>
  <si>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</si>
  <si>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</si>
  <si>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</si>
  <si>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</si>
  <si>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</si>
  <si>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</si>
  <si>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</si>
  <si>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</si>
  <si>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</si>
  <si>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</si>
  <si>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</si>
  <si>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</si>
  <si>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</si>
  <si>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</si>
  <si>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</si>
  <si>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</si>
  <si>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</si>
  <si>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</si>
  <si>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</si>
  <si>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</si>
  <si>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</si>
  <si>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</si>
  <si>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</si>
  <si>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</si>
  <si>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</si>
  <si>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</si>
  <si>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</si>
  <si>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</si>
  <si>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</si>
  <si>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</si>
  <si>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</si>
  <si>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</si>
  <si>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</si>
  <si>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</si>
  <si>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</si>
  <si>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</si>
  <si>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</si>
  <si>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</si>
  <si>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</si>
  <si>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</si>
  <si>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</si>
  <si>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</si>
  <si>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</si>
  <si>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</si>
  <si>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</si>
  <si>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</si>
  <si>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</si>
  <si>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</si>
  <si>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</si>
  <si>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</si>
  <si>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</si>
  <si>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</si>
  <si>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</si>
  <si>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</si>
  <si>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</si>
  <si>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</si>
  <si>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</si>
  <si>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</si>
  <si>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</si>
  <si>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</si>
  <si>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</si>
  <si>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</si>
  <si>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</si>
  <si>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</si>
  <si>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</si>
  <si>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</si>
  <si>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</si>
  <si>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</si>
  <si>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</si>
  <si>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</si>
  <si>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</si>
  <si>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</si>
  <si>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</si>
  <si>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</si>
  <si>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</si>
  <si>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</si>
  <si>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</si>
  <si>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</si>
  <si>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</si>
  <si>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</si>
  <si>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</si>
  <si>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</si>
  <si>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</si>
  <si>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</si>
  <si>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</si>
  <si>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</si>
  <si>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</si>
  <si>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</si>
  <si>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</si>
  <si>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</si>
  <si>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</si>
  <si>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</si>
  <si>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</si>
  <si>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</si>
  <si>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</si>
  <si>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</si>
  <si>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</si>
  <si>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</si>
  <si>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</si>
  <si>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</si>
  <si>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</si>
  <si>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</si>
  <si>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</si>
  <si>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</si>
  <si>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</si>
  <si>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</si>
  <si>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</si>
  <si>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</si>
  <si>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</si>
  <si>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</si>
  <si>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</si>
  <si>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</si>
  <si>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</si>
  <si>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</si>
  <si>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</si>
  <si>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</si>
  <si>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</si>
  <si>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</si>
  <si>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</si>
  <si>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</si>
  <si>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</si>
  <si>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</si>
  <si>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</si>
  <si>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</si>
  <si>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</si>
  <si>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</si>
  <si>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</si>
  <si>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</si>
  <si>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</si>
  <si>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</si>
  <si>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</si>
  <si>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</si>
  <si>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</si>
  <si>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</si>
  <si>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</si>
  <si>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</si>
  <si>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</si>
  <si>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</si>
  <si>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</si>
  <si>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</si>
  <si>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</si>
  <si>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</si>
  <si>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</si>
  <si>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</si>
  <si>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</si>
  <si>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</si>
  <si>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</si>
  <si>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</si>
  <si>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</si>
  <si>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</si>
  <si>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</si>
  <si>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</si>
  <si>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</si>
  <si>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</si>
  <si>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</si>
  <si>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</si>
  <si>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</si>
  <si>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</si>
  <si>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</si>
  <si>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</si>
  <si>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</si>
  <si>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</si>
  <si>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</si>
  <si>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</si>
  <si>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</si>
  <si>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</si>
  <si>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</si>
  <si>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</si>
  <si>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</si>
  <si>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</si>
  <si>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</si>
  <si>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</si>
  <si>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</si>
  <si>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</si>
  <si>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</si>
  <si>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</si>
  <si>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</si>
  <si>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</si>
  <si>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</si>
  <si>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</si>
  <si>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</si>
  <si>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</si>
  <si>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</si>
  <si>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</si>
  <si>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</si>
  <si>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</si>
  <si>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</si>
  <si>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</si>
  <si>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</si>
  <si>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</si>
  <si>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</si>
  <si>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</si>
  <si>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</si>
  <si>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</si>
  <si>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</si>
  <si>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</si>
  <si>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</si>
  <si>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</si>
  <si>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</si>
  <si>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</si>
  <si>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</si>
  <si>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</si>
  <si>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</si>
  <si>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</si>
  <si>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</si>
  <si>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</si>
  <si>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</si>
  <si>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</si>
  <si>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</si>
  <si>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</si>
  <si>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</si>
  <si>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</si>
  <si>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</si>
  <si>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</si>
  <si>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</si>
  <si>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</si>
  <si>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</si>
  <si>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</si>
  <si>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</si>
  <si>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</si>
  <si>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</si>
  <si>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</si>
  <si>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</si>
  <si>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</si>
  <si>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</si>
  <si>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</si>
  <si>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</si>
  <si>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</si>
  <si>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</si>
  <si>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</si>
  <si>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</si>
  <si>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</si>
  <si>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</si>
  <si>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</si>
  <si>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</si>
  <si>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</si>
  <si>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</si>
  <si>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</si>
  <si>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</si>
  <si>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</si>
  <si>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</si>
  <si>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</si>
  <si>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</si>
  <si>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</si>
  <si>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</si>
  <si>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</si>
  <si>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</si>
  <si>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</si>
  <si>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</si>
  <si>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</si>
  <si>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</si>
  <si>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</si>
  <si>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</si>
  <si>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</si>
  <si>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</si>
  <si>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</si>
  <si>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</si>
  <si>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</si>
  <si>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</si>
  <si>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</si>
  <si>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</si>
  <si>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</si>
  <si>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</si>
  <si>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</si>
  <si>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</si>
  <si>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</si>
  <si>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</si>
  <si>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</si>
  <si>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</si>
  <si>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</si>
  <si>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</si>
  <si>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</si>
  <si>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</si>
  <si>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</si>
  <si>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</si>
  <si>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</si>
  <si>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</si>
  <si>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</si>
  <si>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</si>
  <si>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</si>
  <si>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</si>
  <si>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</si>
  <si>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</si>
  <si>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</si>
  <si>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</si>
  <si>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</si>
  <si>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</si>
  <si>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</si>
  <si>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</si>
  <si>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</si>
  <si>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</si>
  <si>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</si>
  <si>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</si>
  <si>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</si>
  <si>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</si>
  <si>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</si>
  <si>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</si>
  <si>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</si>
  <si>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</si>
  <si>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</si>
  <si>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</si>
  <si>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</si>
  <si>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</si>
  <si>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</si>
  <si>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</si>
  <si>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</si>
  <si>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</si>
  <si>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</si>
  <si>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</si>
  <si>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</si>
  <si>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</si>
  <si>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</si>
  <si>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</si>
  <si>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</si>
  <si>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</si>
  <si>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</si>
  <si>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</si>
  <si>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</si>
  <si>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</si>
  <si>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</si>
  <si>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</si>
  <si>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</si>
  <si>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</si>
  <si>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</si>
  <si>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</si>
  <si>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</si>
  <si>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</si>
  <si>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</si>
  <si>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</si>
  <si>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</si>
  <si>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</si>
  <si>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</si>
  <si>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</si>
  <si>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</si>
  <si>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</si>
  <si>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</si>
  <si>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</si>
  <si>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</si>
  <si>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</si>
  <si>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</si>
  <si>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</si>
  <si>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</si>
  <si>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</si>
  <si>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</si>
  <si>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</si>
  <si>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</si>
  <si>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</si>
  <si>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</si>
  <si>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</si>
  <si>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</si>
  <si>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</si>
  <si>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</si>
  <si>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</si>
  <si>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</si>
  <si>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</si>
  <si>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</si>
  <si>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</si>
  <si>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</si>
  <si>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</si>
  <si>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</si>
  <si>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</si>
  <si>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</si>
  <si>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</si>
  <si>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</si>
  <si>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</si>
  <si>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</si>
  <si>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</si>
  <si>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</si>
  <si>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</si>
  <si>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</si>
  <si>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</si>
  <si>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</si>
  <si>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</si>
  <si>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</si>
  <si>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</si>
  <si>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</si>
  <si>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</si>
  <si>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</si>
  <si>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</si>
  <si>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</si>
  <si>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</si>
  <si>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</si>
  <si>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</si>
  <si>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</si>
  <si>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</si>
  <si>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</si>
  <si>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</si>
  <si>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</si>
  <si>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</si>
  <si>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</si>
  <si>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</si>
  <si>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</si>
  <si>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</si>
  <si>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</si>
  <si>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</si>
  <si>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</si>
  <si>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</si>
  <si>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</si>
  <si>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</si>
  <si>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</si>
  <si>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</si>
  <si>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</si>
  <si>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</si>
  <si>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</si>
  <si>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</si>
  <si>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</si>
  <si>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</si>
  <si>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</si>
  <si>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</si>
  <si>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</si>
  <si>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</si>
  <si>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</si>
  <si>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</si>
  <si>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</si>
  <si>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</si>
  <si>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</si>
  <si>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</si>
  <si>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</si>
  <si>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</si>
  <si>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</si>
  <si>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</si>
  <si>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</si>
  <si>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</si>
  <si>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</si>
  <si>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</si>
  <si>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</si>
  <si>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</si>
  <si>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</si>
  <si>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</si>
  <si>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</si>
  <si>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</si>
  <si>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</si>
  <si>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</si>
  <si>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</si>
  <si>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</si>
  <si>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</si>
  <si>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</si>
  <si>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</si>
  <si>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</si>
  <si>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</si>
  <si>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</si>
  <si>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</si>
  <si>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</si>
  <si>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</si>
  <si>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</si>
  <si>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</si>
  <si>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</si>
  <si>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</si>
  <si>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</si>
  <si>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</si>
  <si>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</si>
  <si>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</si>
  <si>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</si>
  <si>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</si>
  <si>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</si>
  <si>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</si>
  <si>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</si>
  <si>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</si>
  <si>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</si>
  <si>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</si>
  <si>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</si>
  <si>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</si>
  <si>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</si>
  <si>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</si>
  <si>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</si>
  <si>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</si>
  <si>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</si>
  <si>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</si>
  <si>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</si>
  <si>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</si>
  <si>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</si>
  <si>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</si>
  <si>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</si>
  <si>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</si>
  <si>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</si>
  <si>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</si>
  <si>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</si>
  <si>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</si>
  <si>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</si>
  <si>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</si>
  <si>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</si>
  <si>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</si>
  <si>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</si>
  <si>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</si>
  <si>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</si>
  <si>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</si>
  <si>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</si>
  <si>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</si>
  <si>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</si>
  <si>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</si>
  <si>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</si>
  <si>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</si>
  <si>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</si>
  <si>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</si>
  <si>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</si>
  <si>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</si>
  <si>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</si>
  <si>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</si>
  <si>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</si>
  <si>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</si>
  <si>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</si>
  <si>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</si>
  <si>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</si>
  <si>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</si>
  <si>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</si>
  <si>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</si>
  <si>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</si>
  <si>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</si>
  <si>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</si>
  <si>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</si>
  <si>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</si>
  <si>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</si>
  <si>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</si>
  <si>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</si>
  <si>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</si>
  <si>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</si>
  <si>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</si>
  <si>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</si>
  <si>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</si>
  <si>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</si>
  <si>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</si>
  <si>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</si>
  <si>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</si>
  <si>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</si>
  <si>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</si>
  <si>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</si>
  <si>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</si>
  <si>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</si>
  <si>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</si>
  <si>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</si>
  <si>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</si>
  <si>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</si>
  <si>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</si>
  <si>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</si>
  <si>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</si>
  <si>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</si>
  <si>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</si>
  <si>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</si>
  <si>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</si>
  <si>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</si>
  <si>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</si>
  <si>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</si>
  <si>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</si>
  <si>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</si>
  <si>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</si>
  <si>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</si>
  <si>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</si>
  <si>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</si>
  <si>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</si>
  <si>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</si>
  <si>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</si>
  <si>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</si>
  <si>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</si>
  <si>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</si>
  <si>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</si>
  <si>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</si>
  <si>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</si>
  <si>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</si>
  <si>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</si>
  <si>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</si>
  <si>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</si>
  <si>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</si>
  <si>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</si>
  <si>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</si>
  <si>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</si>
  <si>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</si>
  <si>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</si>
  <si>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</si>
  <si>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</si>
  <si>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</si>
  <si>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</si>
  <si>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</si>
  <si>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</si>
  <si>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</si>
  <si>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</si>
  <si>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</si>
  <si>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</si>
  <si>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</si>
  <si>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</si>
  <si>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</si>
  <si>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</si>
  <si>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</si>
  <si>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</si>
  <si>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</si>
  <si>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</si>
  <si>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</si>
  <si>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</si>
  <si>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</si>
  <si>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</si>
  <si>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</si>
  <si>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</si>
  <si>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</si>
  <si>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</si>
  <si>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</si>
  <si>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</si>
  <si>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</si>
  <si>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</si>
  <si>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</si>
  <si>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</si>
  <si>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</si>
  <si>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</si>
  <si>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</si>
  <si>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</si>
  <si>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</si>
  <si>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</si>
  <si>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</si>
  <si>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</si>
  <si>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</si>
  <si>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</si>
  <si>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</si>
  <si>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</si>
  <si>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</si>
  <si>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</si>
  <si>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</si>
  <si>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</si>
  <si>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</si>
  <si>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</si>
  <si>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</si>
  <si>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</si>
  <si>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</si>
  <si>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</si>
  <si>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</si>
  <si>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</si>
  <si>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</si>
  <si>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</si>
  <si>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</si>
  <si>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</si>
  <si>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</si>
  <si>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</si>
  <si>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</si>
  <si>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</si>
  <si>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</si>
  <si>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</si>
  <si>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</si>
  <si>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</si>
  <si>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</si>
  <si>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</si>
  <si>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</si>
  <si>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</si>
  <si>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</si>
  <si>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</si>
  <si>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</si>
  <si>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</si>
  <si>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</si>
  <si>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</si>
  <si>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</si>
  <si>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</si>
  <si>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</si>
  <si>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</si>
  <si>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</si>
  <si>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</si>
  <si>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</si>
  <si>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</si>
  <si>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</si>
  <si>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</si>
  <si>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</si>
  <si>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</si>
  <si>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</si>
  <si>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</si>
  <si>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</si>
  <si>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</si>
  <si>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</si>
  <si>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</si>
  <si>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</si>
  <si>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</si>
  <si>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</si>
  <si>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</si>
  <si>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</si>
  <si>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</si>
  <si>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</si>
  <si>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</si>
  <si>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</si>
  <si>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</si>
  <si>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</si>
  <si>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</si>
  <si>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</si>
  <si>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</si>
  <si>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</si>
  <si>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</si>
  <si>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</si>
  <si>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</si>
  <si>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</si>
  <si>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</si>
  <si>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</si>
  <si>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</si>
  <si>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</si>
  <si>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</si>
  <si>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</si>
  <si>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</si>
  <si>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</si>
  <si>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</si>
  <si>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</si>
  <si>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</si>
  <si>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</si>
  <si>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</si>
  <si>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</si>
  <si>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</si>
  <si>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</si>
  <si>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</si>
  <si>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</si>
  <si>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</si>
  <si>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</si>
  <si>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</si>
  <si>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</si>
  <si>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</si>
  <si>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</si>
  <si>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</si>
  <si>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</si>
  <si>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</si>
  <si>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</si>
  <si>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</si>
  <si>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</si>
  <si>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</si>
  <si>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</si>
  <si>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</si>
  <si>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</si>
  <si>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</si>
  <si>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</si>
  <si>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</si>
  <si>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</si>
  <si>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</si>
  <si>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</si>
  <si>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</si>
  <si>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</si>
  <si>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</si>
  <si>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</si>
  <si>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</si>
  <si>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</si>
  <si>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</si>
  <si>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</si>
  <si>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</si>
  <si>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</si>
  <si>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</si>
  <si>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</si>
  <si>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</si>
  <si>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</si>
  <si>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</si>
  <si>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</si>
  <si>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</si>
  <si>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</si>
  <si>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</si>
  <si>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</si>
  <si>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</si>
  <si>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</si>
  <si>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</si>
  <si>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</si>
  <si>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</si>
  <si>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</si>
  <si>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</si>
  <si>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</si>
  <si>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</si>
  <si>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</si>
  <si>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</si>
  <si>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</si>
  <si>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</si>
  <si>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</si>
  <si>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</si>
  <si>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</si>
  <si>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</si>
  <si>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</si>
  <si>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</si>
  <si>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</si>
  <si>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</si>
  <si>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</si>
  <si>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</si>
  <si>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</si>
  <si>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</si>
  <si>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</si>
  <si>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</si>
  <si>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</si>
  <si>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</si>
  <si>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</si>
  <si>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</si>
  <si>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</si>
  <si>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</si>
  <si>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</si>
  <si>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</si>
  <si>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</si>
  <si>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</si>
  <si>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</si>
  <si>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</si>
  <si>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</si>
  <si>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</si>
  <si>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</si>
  <si>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</si>
  <si>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</si>
  <si>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</si>
  <si>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</si>
  <si>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</si>
  <si>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</si>
  <si>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</si>
  <si>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</si>
  <si>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</si>
  <si>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</si>
  <si>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</si>
  <si>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</si>
  <si>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</si>
  <si>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</si>
  <si>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</si>
  <si>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</si>
  <si>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</si>
  <si>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</si>
  <si>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</si>
  <si>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</si>
  <si>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</si>
  <si>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</si>
  <si>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</si>
  <si>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</si>
  <si>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</si>
  <si>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</si>
  <si>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</si>
  <si>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</si>
  <si>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</si>
  <si>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</si>
  <si>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</si>
  <si>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</si>
  <si>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</si>
  <si>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</si>
  <si>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</si>
  <si>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</si>
  <si>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</si>
  <si>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</si>
  <si>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</si>
  <si>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</si>
  <si>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</si>
  <si>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</si>
  <si>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</si>
  <si>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</si>
  <si>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</si>
  <si>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</si>
  <si>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</si>
  <si>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</si>
  <si>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</si>
  <si>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</si>
  <si>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</si>
  <si>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</si>
  <si>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</si>
  <si>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</si>
  <si>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</si>
  <si>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</si>
  <si>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</si>
  <si>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</si>
  <si>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</si>
  <si>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</si>
  <si>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</si>
  <si>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</si>
  <si>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</si>
  <si>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</si>
  <si>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</si>
  <si>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</si>
  <si>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</si>
  <si>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</si>
  <si>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</si>
  <si>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</si>
  <si>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</si>
  <si>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</si>
  <si>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</si>
  <si>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</si>
  <si>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</si>
  <si>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</si>
  <si>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</si>
  <si>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</si>
  <si>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</si>
  <si>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</si>
  <si>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</si>
  <si>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</si>
  <si>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</si>
  <si>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</si>
  <si>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</si>
  <si>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</si>
  <si>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</si>
  <si>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</si>
  <si>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</si>
  <si>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</si>
  <si>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</si>
  <si>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</si>
  <si>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</si>
  <si>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</si>
  <si>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</si>
  <si>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</si>
  <si>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</si>
  <si>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</si>
  <si>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</si>
  <si>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</si>
  <si>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</si>
  <si>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</si>
  <si>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</si>
  <si>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</si>
  <si>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</si>
  <si>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</si>
  <si>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</si>
  <si>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</si>
  <si>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</si>
  <si>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</si>
  <si>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</si>
  <si>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</si>
  <si>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</si>
  <si>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</si>
  <si>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</si>
  <si>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</si>
  <si>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</si>
  <si>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</si>
  <si>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</si>
  <si>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</si>
  <si>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</si>
  <si>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</si>
  <si>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</si>
  <si>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</si>
  <si>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</si>
  <si>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</si>
  <si>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</si>
  <si>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</si>
  <si>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</si>
  <si>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</si>
  <si>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</si>
  <si>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</si>
  <si>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</si>
  <si>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</si>
  <si>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</si>
  <si>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</si>
  <si>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</si>
  <si>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</si>
  <si>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</si>
  <si>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</si>
  <si>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</si>
  <si>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</si>
  <si>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</si>
  <si>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</si>
  <si>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</si>
  <si>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</si>
  <si>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</si>
  <si>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</si>
  <si>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</si>
  <si>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</si>
  <si>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</si>
  <si>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</si>
  <si>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</si>
  <si>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</si>
  <si>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</si>
  <si>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</si>
  <si>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</si>
  <si>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</si>
  <si>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</si>
  <si>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</si>
  <si>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</si>
  <si>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</si>
  <si>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</si>
  <si>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</si>
  <si>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</si>
  <si>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</si>
  <si>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</si>
  <si>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</si>
  <si>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</si>
  <si>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</si>
  <si>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</si>
  <si>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</si>
  <si>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</si>
  <si>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</si>
  <si>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</si>
  <si>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</si>
  <si>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</si>
  <si>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</si>
  <si>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</si>
  <si>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</si>
  <si>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</si>
  <si>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</si>
  <si>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</si>
  <si>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</si>
  <si>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</si>
  <si>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</si>
  <si>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</si>
  <si>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</si>
  <si>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</si>
  <si>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</si>
  <si>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</si>
  <si>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</si>
  <si>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</si>
  <si>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</si>
  <si>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</si>
  <si>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</si>
  <si>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</si>
  <si>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</si>
  <si>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</si>
  <si>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</si>
  <si>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</si>
  <si>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</si>
  <si>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</si>
  <si>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</si>
  <si>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</si>
  <si>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</si>
  <si>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</si>
  <si>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</si>
  <si>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</si>
  <si>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</si>
  <si>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</si>
  <si>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</si>
  <si>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</si>
  <si>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</si>
  <si>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</si>
  <si>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</si>
  <si>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</si>
  <si>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</si>
  <si>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</si>
  <si>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</si>
  <si>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</si>
  <si>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</si>
  <si>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</si>
  <si>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</si>
  <si>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</si>
  <si>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</si>
  <si>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</si>
  <si>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</si>
  <si>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</si>
  <si>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</si>
  <si>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</si>
  <si>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</si>
  <si>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</si>
  <si>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</si>
  <si>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</si>
  <si>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</si>
  <si>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</si>
  <si>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</si>
  <si>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</si>
  <si>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</si>
  <si>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</si>
  <si>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</si>
  <si>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</si>
  <si>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</si>
  <si>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</si>
  <si>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</si>
  <si>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</si>
  <si>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</si>
  <si>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</si>
  <si>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</si>
  <si>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</si>
  <si>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</si>
  <si>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</si>
  <si>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</si>
  <si>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</si>
  <si>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</si>
  <si>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</si>
  <si>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</si>
  <si>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</si>
  <si>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</si>
  <si>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</si>
  <si>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</si>
  <si>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</si>
  <si>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</si>
  <si>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</si>
  <si>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</si>
  <si>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</si>
  <si>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</si>
  <si>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</si>
  <si>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</si>
  <si>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</si>
  <si>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</si>
  <si>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</si>
  <si>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</si>
  <si>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</si>
  <si>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</si>
  <si>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</si>
  <si>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</si>
  <si>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</si>
  <si>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</si>
  <si>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</si>
  <si>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</si>
  <si>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</si>
  <si>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</si>
  <si>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</si>
  <si>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</si>
  <si>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</si>
  <si>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</si>
  <si>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</si>
  <si>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</si>
  <si>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</si>
  <si>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</si>
  <si>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</si>
  <si>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</si>
  <si>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</si>
  <si>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</si>
  <si>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</si>
  <si>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</si>
  <si>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</si>
  <si>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</si>
  <si>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</si>
  <si>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</si>
  <si>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</si>
  <si>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</si>
  <si>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</si>
  <si>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</si>
  <si>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</si>
  <si>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</si>
  <si>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</si>
  <si>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</si>
  <si>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</si>
  <si>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</si>
  <si>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</si>
  <si>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</si>
  <si>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</si>
  <si>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</si>
  <si>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</si>
  <si>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</si>
  <si>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</si>
  <si>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</si>
  <si>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</si>
  <si>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</si>
  <si>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</si>
  <si>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</si>
  <si>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</si>
  <si>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</si>
  <si>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</si>
  <si>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</si>
  <si>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</si>
  <si>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</si>
  <si>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</si>
  <si>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</si>
  <si>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</si>
  <si>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</si>
  <si>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</si>
  <si>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</si>
  <si>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</si>
  <si>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</si>
  <si>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</si>
  <si>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</si>
  <si>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</si>
  <si>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</si>
  <si>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</si>
  <si>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</si>
  <si>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</si>
  <si>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</si>
  <si>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</si>
  <si>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</si>
  <si>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</si>
  <si>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</si>
  <si>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</si>
  <si>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</si>
  <si>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</si>
  <si>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</si>
  <si>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</si>
  <si>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</si>
  <si>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</si>
  <si>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</si>
  <si>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</si>
  <si>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</si>
  <si>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</si>
  <si>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</si>
  <si>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</si>
  <si>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</si>
  <si>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</si>
  <si>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</si>
  <si>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</si>
  <si>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</si>
  <si>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</si>
  <si>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</si>
  <si>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</si>
  <si>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</si>
  <si>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</si>
  <si>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</si>
  <si>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</si>
  <si>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</si>
  <si>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</si>
  <si>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</si>
  <si>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</si>
  <si>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</si>
  <si>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</si>
  <si>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</si>
  <si>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</si>
  <si>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</si>
  <si>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</si>
  <si>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</si>
  <si>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</si>
  <si>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</si>
  <si>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</si>
  <si>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</si>
  <si>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</si>
  <si>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</si>
  <si>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</si>
  <si>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</si>
  <si>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</si>
  <si>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</si>
  <si>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</si>
  <si>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</si>
  <si>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</si>
  <si>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</si>
  <si>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</si>
  <si>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</si>
  <si>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</si>
  <si>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</si>
  <si>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</si>
  <si>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</si>
  <si>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</si>
  <si>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</si>
  <si>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</si>
  <si>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</si>
  <si>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</si>
  <si>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</si>
  <si>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</si>
  <si>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</si>
  <si>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</si>
  <si>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</si>
  <si>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</si>
  <si>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</si>
  <si>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</si>
  <si>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</si>
  <si>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</si>
  <si>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</si>
  <si>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</si>
  <si>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</si>
  <si>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</si>
  <si>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</si>
  <si>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</si>
  <si>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</si>
  <si>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</si>
  <si>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</si>
  <si>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</si>
  <si>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</si>
  <si>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</si>
  <si>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</si>
  <si>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</si>
  <si>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</si>
  <si>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</si>
  <si>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</si>
  <si>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</si>
  <si>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</si>
  <si>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</si>
  <si>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</si>
  <si>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</si>
  <si>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</si>
  <si>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</si>
  <si>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</si>
  <si>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</si>
  <si>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</si>
  <si>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</si>
  <si>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</si>
  <si>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</si>
  <si>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</si>
  <si>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</si>
  <si>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</si>
  <si>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</si>
  <si>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</si>
  <si>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</si>
  <si>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</si>
  <si>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</si>
  <si>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</si>
  <si>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</si>
  <si>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</si>
  <si>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</si>
  <si>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</si>
  <si>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</si>
  <si>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</si>
  <si>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</si>
  <si>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</si>
  <si>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</si>
  <si>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</si>
  <si>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</si>
  <si>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</si>
  <si>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</si>
  <si>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</si>
  <si>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</si>
  <si>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</si>
  <si>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</si>
  <si>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</si>
  <si>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</si>
  <si>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</si>
  <si>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</si>
  <si>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</si>
  <si>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</si>
  <si>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</si>
  <si>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</si>
  <si>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</si>
  <si>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</si>
  <si>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</si>
  <si>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</si>
  <si>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</si>
  <si>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</si>
  <si>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</si>
  <si>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</si>
  <si>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</si>
  <si>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</si>
  <si>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</si>
  <si>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</si>
  <si>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</si>
  <si>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</si>
  <si>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</si>
  <si>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</si>
  <si>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</si>
  <si>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</si>
  <si>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</si>
  <si>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</si>
  <si>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</si>
  <si>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</si>
  <si>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</si>
  <si>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</si>
  <si>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</si>
  <si>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</si>
  <si>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</si>
  <si>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</si>
  <si>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</si>
  <si>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</si>
  <si>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</si>
  <si>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</si>
  <si>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</si>
  <si>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</si>
  <si>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</si>
  <si>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</si>
  <si>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</si>
  <si>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</si>
  <si>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</si>
  <si>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</si>
  <si>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</si>
  <si>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</si>
  <si>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</si>
  <si>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</si>
  <si>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</si>
  <si>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</si>
  <si>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</si>
  <si>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</si>
  <si>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</si>
  <si>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</si>
  <si>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</si>
  <si>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</si>
  <si>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</si>
  <si>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</si>
  <si>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</si>
  <si>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</si>
  <si>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</si>
  <si>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</si>
  <si>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</si>
  <si>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</si>
  <si>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</si>
  <si>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</si>
  <si>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</si>
  <si>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</si>
  <si>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</si>
  <si>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</si>
  <si>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</si>
  <si>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</si>
  <si>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</si>
  <si>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</si>
  <si>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</si>
  <si>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</si>
  <si>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</si>
  <si>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</si>
  <si>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</si>
  <si>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</si>
  <si>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</si>
  <si>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</si>
  <si>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</si>
  <si>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</si>
  <si>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</si>
  <si>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</si>
  <si>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</si>
  <si>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</si>
  <si>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</si>
  <si>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</si>
  <si>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</si>
  <si>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</si>
  <si>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</si>
  <si>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</si>
  <si>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</si>
  <si>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</si>
  <si>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</si>
  <si>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</si>
  <si>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</si>
  <si>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</si>
  <si>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</si>
  <si>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</si>
  <si>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</si>
  <si>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</si>
  <si>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</si>
  <si>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</si>
  <si>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</si>
  <si>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</si>
  <si>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</si>
  <si>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</si>
  <si>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</si>
  <si>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</si>
  <si>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</si>
  <si>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</si>
  <si>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</si>
  <si>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</si>
  <si>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</si>
  <si>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</si>
  <si>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</si>
  <si>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</si>
  <si>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</si>
  <si>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</si>
  <si>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</si>
  <si>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</si>
  <si>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</si>
  <si>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</si>
  <si>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</si>
  <si>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</si>
  <si>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</si>
  <si>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</si>
  <si>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</si>
  <si>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</si>
  <si>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</si>
  <si>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</si>
  <si>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</si>
  <si>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</si>
  <si>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</si>
  <si>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</si>
  <si>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</si>
  <si>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</si>
  <si>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</si>
  <si>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</si>
  <si>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</si>
  <si>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</si>
  <si>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</si>
  <si>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</si>
  <si>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</si>
  <si>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</si>
  <si>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</si>
  <si>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</si>
  <si>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</si>
  <si>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</si>
  <si>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</si>
  <si>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</si>
  <si>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</si>
  <si>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</si>
  <si>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</si>
  <si>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</si>
  <si>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</si>
  <si>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</si>
  <si>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</si>
  <si>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</si>
  <si>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</si>
  <si>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</si>
  <si>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</si>
  <si>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</si>
  <si>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</si>
  <si>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</si>
  <si>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</si>
  <si>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</si>
  <si>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</si>
  <si>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</si>
  <si>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</si>
  <si>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</si>
  <si>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</si>
  <si>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</si>
  <si>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</si>
  <si>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</si>
  <si>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</si>
  <si>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</si>
  <si>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</si>
  <si>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</si>
  <si>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</si>
  <si>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</si>
  <si>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</si>
  <si>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</si>
  <si>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</si>
  <si>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</si>
  <si>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</si>
  <si>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</si>
  <si>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</si>
  <si>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</si>
  <si>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</si>
  <si>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</si>
  <si>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</si>
  <si>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</si>
  <si>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</si>
  <si>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</si>
  <si>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</si>
  <si>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</si>
  <si>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</si>
  <si>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</si>
  <si>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</si>
  <si>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</si>
  <si>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</si>
  <si>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</si>
  <si>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</si>
  <si>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</si>
  <si>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</si>
  <si>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</si>
  <si>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</si>
  <si>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</si>
  <si>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</si>
  <si>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</si>
  <si>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</si>
  <si>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</si>
  <si>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</si>
  <si>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</si>
  <si>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</si>
  <si>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</si>
  <si>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</si>
  <si>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</si>
  <si>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</si>
  <si>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</si>
  <si>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</si>
  <si>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</si>
  <si>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</si>
  <si>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</si>
  <si>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</si>
  <si>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</si>
  <si>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</si>
  <si>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</si>
  <si>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</si>
  <si>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</si>
  <si>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</si>
  <si>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</si>
  <si>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</si>
  <si>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</si>
  <si>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</si>
  <si>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</si>
  <si>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</si>
  <si>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</si>
  <si>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</si>
  <si>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</si>
  <si>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</si>
  <si>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</si>
  <si>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</si>
  <si>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</si>
  <si>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</si>
  <si>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</si>
  <si>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</si>
  <si>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</si>
  <si>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</si>
  <si>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</si>
  <si>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</si>
  <si>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</si>
  <si>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</si>
  <si>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</si>
  <si>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</si>
  <si>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</si>
  <si>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</si>
  <si>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</si>
  <si>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</si>
  <si>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</si>
  <si>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</si>
  <si>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</si>
  <si>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</si>
  <si>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</si>
  <si>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</si>
  <si>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</si>
  <si>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</si>
  <si>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</si>
  <si>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</si>
  <si>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</si>
  <si>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</si>
  <si>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</si>
  <si>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</si>
  <si>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</si>
  <si>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</si>
  <si>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</si>
  <si>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</si>
  <si>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</si>
  <si>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</si>
  <si>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</si>
  <si>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</si>
  <si>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</si>
  <si>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</si>
  <si>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</si>
  <si>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</si>
  <si>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</si>
  <si>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</si>
  <si>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</si>
  <si>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</si>
  <si>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</si>
  <si>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</si>
  <si>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</si>
  <si>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</si>
  <si>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</si>
  <si>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</si>
  <si>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</si>
  <si>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</si>
  <si>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</si>
  <si>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</si>
  <si>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</si>
  <si>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</si>
  <si>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</si>
  <si>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</si>
  <si>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</si>
  <si>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</si>
  <si>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</si>
  <si>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</si>
  <si>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</si>
  <si>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</si>
  <si>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</si>
  <si>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</si>
  <si>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</si>
  <si>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</si>
  <si>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</si>
  <si>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</si>
  <si>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</si>
  <si>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</si>
  <si>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</si>
  <si>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</si>
  <si>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</si>
  <si>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</si>
  <si>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</si>
  <si>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</si>
  <si>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</si>
  <si>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</si>
  <si>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</si>
  <si>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</si>
  <si>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</si>
  <si>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</si>
  <si>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</si>
  <si>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</si>
  <si>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</si>
  <si>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</si>
  <si>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</si>
  <si>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</si>
  <si>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</si>
  <si>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</si>
  <si>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</si>
  <si>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</si>
  <si>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</si>
  <si>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</si>
  <si>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</si>
  <si>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</si>
  <si>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</si>
  <si>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</si>
  <si>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</si>
  <si>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</si>
  <si>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</si>
  <si>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</si>
  <si>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</si>
  <si>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</si>
  <si>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</si>
  <si>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</si>
  <si>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</si>
  <si>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</si>
  <si>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</si>
  <si>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</si>
  <si>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</si>
  <si>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</si>
  <si>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</si>
  <si>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</si>
  <si>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</si>
  <si>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</si>
  <si>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</si>
  <si>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</si>
  <si>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</si>
  <si>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</si>
  <si>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</si>
  <si>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</si>
  <si>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</si>
  <si>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</si>
  <si>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</si>
  <si>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</si>
  <si>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</si>
  <si>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</si>
  <si>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</si>
  <si>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</si>
  <si>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</si>
  <si>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</si>
  <si>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</si>
  <si>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</si>
  <si>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</si>
  <si>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</si>
  <si>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</si>
  <si>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</si>
  <si>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</si>
  <si>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</si>
  <si>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</si>
  <si>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</si>
  <si>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</si>
  <si>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</si>
  <si>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</si>
  <si>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</si>
  <si>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</si>
  <si>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</si>
  <si>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</si>
  <si>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</si>
  <si>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</si>
  <si>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</si>
  <si>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</si>
  <si>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</si>
  <si>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</si>
  <si>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</si>
  <si>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</si>
  <si>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</si>
  <si>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</si>
  <si>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</si>
  <si>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</si>
  <si>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</si>
  <si>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</si>
  <si>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</si>
  <si>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</si>
  <si>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</si>
  <si>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</si>
  <si>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</si>
  <si>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</si>
  <si>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</si>
  <si>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</si>
  <si>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</si>
  <si>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</si>
  <si>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</si>
  <si>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</si>
  <si>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</si>
  <si>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</si>
  <si>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</si>
  <si>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</si>
  <si>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</si>
  <si>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</si>
  <si>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</si>
  <si>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</si>
  <si>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</si>
  <si>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</si>
  <si>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</si>
  <si>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</si>
  <si>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</si>
  <si>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</si>
  <si>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</si>
  <si>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</si>
  <si>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</si>
  <si>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</si>
  <si>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</si>
  <si>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</si>
  <si>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</si>
  <si>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</si>
  <si>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</si>
  <si>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</si>
  <si>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</si>
  <si>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</si>
  <si>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</si>
  <si>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</si>
  <si>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</si>
  <si>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</si>
  <si>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</si>
  <si>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</si>
  <si>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</si>
  <si>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</si>
  <si>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</si>
  <si>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</si>
  <si>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</si>
  <si>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</si>
  <si>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</si>
  <si>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</si>
  <si>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</si>
  <si>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</si>
  <si>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</si>
  <si>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</si>
  <si>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</si>
  <si>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</si>
  <si>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</si>
  <si>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</si>
  <si>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</si>
  <si>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</si>
  <si>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</si>
  <si>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</si>
  <si>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</si>
  <si>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</si>
  <si>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</si>
  <si>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</si>
  <si>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</si>
  <si>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</si>
  <si>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</si>
  <si>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</si>
  <si>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</si>
  <si>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</si>
  <si>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</si>
  <si>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</si>
  <si>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</si>
  <si>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</si>
  <si>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</si>
  <si>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</si>
  <si>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</si>
  <si>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</si>
  <si>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</si>
  <si>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</si>
  <si>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</si>
  <si>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</si>
  <si>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</si>
  <si>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</si>
  <si>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</si>
  <si>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</si>
  <si>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</si>
  <si>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</si>
  <si>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</si>
  <si>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</si>
  <si>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</si>
  <si>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</si>
  <si>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</si>
  <si>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</si>
  <si>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</si>
  <si>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</si>
  <si>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</si>
  <si>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</si>
  <si>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</si>
  <si>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</si>
  <si>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</si>
  <si>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</si>
  <si>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</si>
  <si>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</si>
  <si>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</si>
  <si>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</si>
  <si>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</si>
  <si>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</si>
  <si>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</si>
  <si>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</si>
  <si>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</si>
  <si>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</si>
  <si>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</si>
  <si>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</si>
  <si>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</si>
  <si>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</si>
  <si>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</si>
  <si>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</si>
  <si>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</si>
  <si>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</si>
  <si>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</si>
  <si>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</si>
  <si>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</si>
  <si>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</si>
  <si>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</si>
  <si>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</si>
  <si>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</si>
  <si>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</si>
  <si>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</si>
  <si>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</si>
  <si>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</si>
  <si>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</si>
  <si>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</si>
  <si>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</si>
  <si>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</si>
  <si>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</si>
  <si>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</si>
  <si>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</si>
  <si>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</si>
  <si>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</si>
  <si>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</si>
  <si>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</si>
  <si>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</si>
  <si>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</si>
  <si>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</si>
  <si>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</si>
  <si>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</si>
  <si>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</si>
  <si>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</si>
  <si>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</si>
  <si>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</si>
  <si>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</si>
  <si>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</si>
  <si>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</si>
  <si>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</si>
  <si>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</si>
  <si>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</si>
  <si>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</si>
  <si>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</si>
  <si>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</si>
  <si>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</si>
  <si>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</si>
  <si>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</si>
  <si>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</si>
  <si>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</si>
  <si>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</si>
  <si>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</si>
  <si>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</si>
  <si>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</si>
  <si>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</si>
  <si>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</si>
  <si>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</si>
  <si>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</si>
  <si>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</si>
  <si>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</si>
  <si>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</si>
  <si>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</si>
  <si>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</si>
  <si>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</si>
  <si>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</si>
  <si>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</si>
  <si>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</si>
  <si>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</si>
  <si>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</si>
  <si>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</si>
  <si>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</si>
  <si>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</si>
  <si>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</si>
  <si>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</si>
  <si>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</si>
  <si>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</si>
  <si>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</si>
  <si>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</si>
  <si>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</si>
  <si>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</si>
  <si>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</si>
  <si>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</si>
  <si>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</si>
  <si>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</si>
  <si>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</si>
  <si>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</si>
  <si>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</si>
  <si>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</si>
  <si>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</si>
  <si>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</si>
  <si>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</si>
  <si>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</si>
  <si>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</si>
  <si>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</si>
  <si>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</si>
  <si>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</si>
  <si>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</si>
  <si>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</si>
  <si>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</si>
  <si>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</si>
  <si>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</si>
  <si>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</si>
  <si>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</si>
  <si>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</si>
  <si>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</si>
  <si>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</si>
  <si>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</si>
  <si>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</si>
  <si>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</si>
  <si>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</si>
  <si>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</si>
  <si>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</si>
  <si>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</si>
  <si>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</si>
  <si>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</si>
  <si>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</si>
  <si>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</si>
  <si>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</si>
  <si>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</si>
  <si>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</si>
  <si>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</si>
  <si>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</si>
  <si>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</si>
  <si>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</si>
  <si>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</si>
  <si>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</si>
  <si>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</si>
  <si>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</si>
  <si>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</si>
  <si>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</si>
  <si>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</si>
  <si>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</si>
  <si>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</si>
  <si>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</si>
  <si>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</si>
  <si>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</si>
  <si>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</si>
  <si>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</si>
  <si>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</si>
  <si>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</si>
  <si>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</si>
  <si>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</si>
  <si>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</si>
  <si>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</si>
  <si>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</si>
  <si>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</si>
  <si>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</si>
  <si>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</si>
  <si>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</si>
  <si>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</si>
  <si>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</si>
  <si>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</si>
  <si>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</si>
  <si>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</si>
  <si>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</si>
  <si>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</si>
  <si>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</si>
  <si>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</si>
  <si>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</si>
  <si>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</si>
  <si>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</si>
  <si>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</si>
  <si>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</si>
  <si>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</si>
  <si>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</si>
  <si>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</si>
  <si>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</si>
  <si>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</si>
  <si>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</si>
  <si>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</si>
  <si>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</si>
  <si>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</si>
  <si>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</si>
  <si>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</si>
  <si>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</si>
  <si>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</si>
  <si>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</si>
  <si>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</si>
  <si>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</si>
  <si>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</si>
  <si>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</si>
  <si>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</si>
  <si>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</si>
  <si>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</si>
  <si>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</si>
  <si>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</si>
  <si>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</si>
  <si>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</si>
  <si>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</si>
  <si>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</si>
  <si>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</si>
  <si>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</si>
  <si>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</si>
  <si>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</si>
  <si>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</si>
  <si>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</si>
  <si>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</si>
  <si>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</si>
  <si>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</si>
  <si>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</si>
  <si>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</si>
  <si>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</si>
  <si>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</si>
  <si>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</si>
  <si>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</si>
  <si>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</si>
  <si>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</si>
  <si>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</si>
  <si>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</si>
  <si>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</si>
  <si>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</si>
  <si>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</si>
  <si>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</si>
  <si>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</si>
  <si>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</si>
  <si>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</si>
  <si>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</si>
  <si>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</si>
  <si>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</si>
  <si>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</si>
  <si>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</si>
  <si>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</si>
  <si>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</si>
  <si>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</si>
  <si>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</si>
  <si>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</si>
  <si>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</si>
  <si>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</si>
  <si>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</si>
  <si>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</si>
  <si>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</si>
  <si>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</si>
  <si>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</si>
  <si>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</si>
  <si>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</si>
  <si>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</si>
  <si>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</si>
  <si>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</si>
  <si>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</si>
  <si>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</si>
  <si>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</si>
  <si>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</si>
  <si>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</si>
  <si>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</si>
  <si>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</si>
  <si>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</si>
  <si>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</si>
  <si>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</si>
  <si>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</si>
  <si>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</si>
  <si>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</si>
  <si>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</si>
  <si>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</si>
  <si>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</si>
  <si>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</si>
  <si>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</si>
  <si>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</si>
  <si>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</si>
  <si>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</si>
  <si>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</si>
  <si>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</si>
  <si>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</si>
  <si>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</si>
  <si>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</si>
  <si>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</si>
  <si>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</si>
  <si>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</si>
  <si>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</si>
  <si>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</si>
  <si>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</si>
  <si>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</si>
  <si>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</si>
  <si>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</si>
  <si>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</si>
  <si>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</si>
  <si>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</si>
  <si>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</si>
  <si>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</si>
  <si>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</si>
  <si>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</si>
  <si>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</si>
  <si>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</si>
  <si>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</si>
  <si>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</si>
  <si>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</si>
  <si>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</si>
  <si>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</si>
  <si>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</si>
  <si>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</si>
  <si>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</si>
  <si>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</si>
  <si>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</si>
  <si>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</si>
  <si>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</si>
  <si>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</si>
  <si>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</si>
  <si>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</si>
  <si>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</si>
  <si>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</si>
  <si>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</si>
  <si>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</si>
  <si>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</si>
  <si>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</si>
  <si>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</si>
  <si>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</si>
  <si>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</si>
  <si>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</si>
  <si>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</si>
  <si>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</si>
  <si>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</si>
  <si>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</si>
  <si>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</si>
  <si>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</si>
  <si>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</si>
  <si>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</si>
  <si>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</si>
  <si>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</si>
  <si>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</si>
  <si>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</si>
  <si>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</si>
  <si>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</si>
  <si>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</si>
  <si>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</si>
  <si>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</si>
  <si>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</si>
  <si>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</si>
  <si>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</si>
  <si>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</si>
  <si>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</si>
  <si>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</si>
  <si>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</si>
  <si>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</si>
  <si>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</si>
  <si>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</si>
  <si>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</si>
  <si>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</si>
  <si>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</si>
  <si>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</si>
  <si>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</si>
  <si>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</si>
  <si>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</si>
  <si>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</si>
  <si>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</si>
  <si>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</si>
  <si>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</si>
  <si>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</si>
  <si>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</si>
  <si>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</si>
  <si>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</si>
  <si>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</si>
  <si>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</si>
  <si>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</si>
  <si>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</si>
  <si>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</si>
  <si>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</si>
  <si>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</si>
  <si>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</si>
  <si>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</si>
  <si>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</si>
  <si>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</si>
  <si>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</si>
  <si>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</si>
  <si>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</si>
  <si>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</si>
  <si>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</si>
  <si>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</si>
  <si>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</si>
  <si>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</si>
  <si>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</si>
  <si>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</si>
  <si>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</si>
  <si>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</si>
  <si>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</si>
  <si>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</si>
  <si>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</si>
  <si>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</si>
  <si>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</si>
  <si>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</si>
  <si>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</si>
  <si>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</si>
  <si>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</si>
  <si>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</si>
  <si>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</si>
  <si>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</si>
  <si>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</si>
  <si>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</si>
  <si>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</si>
  <si>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</si>
  <si>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</si>
  <si>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</si>
  <si>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</si>
  <si>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</si>
  <si>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</si>
  <si>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</si>
  <si>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</si>
  <si>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</si>
  <si>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</si>
  <si>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</si>
  <si>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</si>
  <si>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</si>
  <si>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</si>
  <si>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</si>
  <si>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</si>
  <si>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</si>
  <si>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</si>
  <si>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</si>
  <si>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</si>
  <si>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</si>
  <si>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</si>
  <si>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</si>
  <si>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</si>
  <si>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</si>
  <si>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</si>
  <si>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</si>
  <si>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</si>
  <si>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</si>
  <si>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</si>
  <si>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</si>
  <si>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</si>
  <si>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</si>
  <si>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</si>
  <si>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</si>
  <si>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</si>
  <si>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</si>
  <si>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</si>
  <si>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</si>
  <si>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</si>
  <si>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</si>
  <si>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</si>
  <si>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</si>
  <si>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</si>
  <si>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</si>
  <si>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</si>
  <si>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</si>
  <si>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</si>
  <si>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</si>
  <si>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</si>
  <si>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</si>
  <si>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</si>
  <si>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</si>
  <si>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</si>
  <si>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</si>
  <si>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</si>
  <si>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</si>
  <si>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</si>
  <si>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</si>
  <si>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</si>
  <si>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</si>
  <si>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</si>
  <si>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</si>
  <si>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</si>
  <si>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</si>
  <si>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</si>
  <si>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</si>
  <si>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</si>
  <si>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</si>
  <si>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</si>
  <si>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</si>
  <si>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</si>
  <si>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</si>
  <si>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</si>
  <si>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</si>
  <si>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</si>
  <si>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</si>
  <si>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</si>
  <si>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</si>
  <si>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</si>
  <si>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</si>
  <si>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</si>
  <si>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</si>
  <si>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</si>
  <si>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</si>
  <si>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</si>
  <si>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</si>
  <si>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</si>
  <si>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</si>
  <si>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</si>
  <si>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</si>
  <si>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</si>
  <si>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</si>
  <si>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</si>
  <si>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</si>
  <si>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</si>
  <si>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</si>
  <si>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</si>
  <si>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</si>
  <si>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</si>
  <si>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</si>
  <si>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</si>
  <si>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</si>
  <si>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</si>
  <si>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</si>
  <si>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</si>
  <si>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</si>
  <si>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</si>
  <si>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</si>
  <si>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</si>
  <si>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</si>
  <si>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</si>
  <si>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</si>
  <si>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</si>
  <si>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</si>
  <si>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</si>
  <si>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</si>
  <si>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</si>
  <si>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</si>
  <si>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</si>
  <si>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</si>
  <si>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</si>
  <si>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</si>
  <si>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</si>
  <si>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</si>
  <si>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</si>
  <si>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</si>
  <si>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</si>
  <si>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</si>
  <si>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</si>
  <si>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</si>
  <si>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</si>
  <si>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</si>
  <si>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</si>
  <si>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</si>
  <si>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</si>
  <si>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</si>
  <si>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</si>
  <si>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</si>
  <si>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</si>
  <si>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</si>
  <si>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</si>
  <si>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</si>
  <si>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</si>
  <si>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</si>
  <si>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</si>
  <si>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</si>
  <si>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</si>
  <si>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</si>
  <si>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</si>
  <si>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</si>
  <si>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</si>
  <si>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</si>
  <si>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</si>
  <si>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</si>
  <si>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</si>
  <si>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</si>
  <si>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</si>
  <si>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</si>
  <si>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</si>
  <si>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</si>
  <si>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</si>
  <si>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</si>
  <si>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</si>
  <si>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</si>
  <si>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</si>
  <si>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</si>
  <si>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</si>
  <si>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</si>
  <si>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</si>
  <si>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</si>
  <si>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</si>
  <si>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</si>
  <si>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</si>
  <si>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</si>
  <si>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</si>
  <si>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</si>
  <si>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</si>
  <si>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</si>
  <si>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</si>
  <si>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</si>
  <si>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</si>
  <si>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</si>
  <si>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</si>
  <si>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</si>
  <si>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</si>
  <si>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</si>
  <si>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</si>
  <si>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</si>
  <si>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</si>
  <si>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</si>
  <si>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</si>
  <si>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</si>
  <si>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</si>
  <si>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</si>
  <si>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</si>
  <si>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</si>
  <si>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</si>
  <si>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</si>
  <si>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</si>
  <si>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</si>
  <si>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</si>
  <si>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</si>
  <si>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</si>
  <si>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</si>
  <si>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</si>
  <si>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</si>
  <si>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</si>
  <si>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</si>
  <si>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</si>
  <si>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</si>
  <si>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</si>
  <si>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</si>
  <si>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</si>
  <si>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</si>
  <si>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</si>
  <si>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</si>
  <si>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</si>
  <si>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</si>
  <si>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</si>
  <si>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</si>
  <si>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</si>
  <si>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</si>
  <si>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</si>
  <si>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</si>
  <si>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</si>
  <si>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</si>
  <si>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</si>
  <si>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</si>
  <si>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</si>
  <si>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</si>
  <si>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</si>
  <si>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</si>
  <si>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</si>
  <si>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</si>
  <si>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</si>
  <si>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</si>
  <si>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</si>
  <si>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</si>
  <si>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</si>
  <si>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</si>
  <si>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</si>
  <si>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</si>
  <si>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</si>
  <si>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</si>
  <si>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</si>
  <si>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</si>
  <si>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</si>
  <si>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</si>
  <si>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</si>
  <si>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</si>
  <si>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</si>
  <si>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</si>
  <si>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</si>
  <si>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</si>
  <si>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</si>
  <si>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</si>
  <si>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</si>
  <si>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</si>
  <si>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</si>
  <si>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</si>
  <si>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</si>
  <si>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</si>
  <si>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</si>
  <si>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</si>
  <si>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</si>
  <si>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</si>
  <si>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</si>
  <si>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</si>
  <si>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</si>
  <si>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</si>
  <si>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</si>
  <si>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</si>
  <si>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</si>
  <si>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</si>
  <si>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</si>
  <si>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</si>
  <si>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</si>
  <si>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</si>
  <si>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</si>
  <si>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</si>
  <si>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</si>
  <si>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</si>
  <si>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</si>
  <si>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</si>
  <si>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</si>
  <si>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</si>
  <si>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</si>
  <si>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</si>
  <si>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</si>
  <si>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</si>
  <si>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</si>
  <si>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</si>
  <si>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</si>
  <si>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</si>
  <si>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</si>
  <si>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</si>
  <si>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</si>
  <si>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</si>
  <si>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</si>
  <si>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</si>
  <si>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</si>
  <si>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</si>
  <si>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</si>
  <si>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</si>
  <si>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</si>
  <si>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</si>
  <si>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</si>
  <si>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</si>
  <si>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</si>
  <si>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</si>
  <si>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</si>
  <si>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</si>
  <si>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</si>
  <si>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</si>
  <si>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</si>
  <si>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</si>
  <si>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</si>
  <si>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</si>
  <si>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</si>
  <si>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</si>
  <si>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</si>
  <si>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</si>
  <si>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</si>
  <si>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</si>
  <si>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</si>
  <si>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</si>
  <si>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</si>
  <si>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</si>
  <si>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</si>
  <si>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</si>
  <si>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</si>
  <si>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</si>
  <si>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</si>
  <si>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</si>
  <si>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</si>
  <si>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</si>
  <si>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</si>
  <si>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</si>
  <si>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</si>
  <si>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</si>
  <si>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</si>
  <si>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</si>
  <si>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</si>
  <si>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</si>
  <si>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</si>
  <si>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</si>
  <si>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</si>
  <si>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</si>
  <si>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</si>
  <si>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</si>
  <si>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</si>
  <si>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</si>
  <si>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</si>
  <si>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</si>
  <si>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</si>
  <si>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</si>
  <si>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</si>
  <si>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</si>
  <si>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</si>
  <si>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</si>
  <si>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</si>
  <si>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</si>
  <si>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</si>
  <si>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</si>
  <si>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</si>
  <si>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</si>
  <si>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</si>
  <si>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</si>
  <si>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</si>
  <si>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</si>
  <si>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</si>
  <si>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</si>
  <si>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</si>
  <si>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</si>
  <si>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</si>
  <si>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</si>
  <si>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</si>
  <si>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</si>
  <si>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</si>
  <si>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</si>
  <si>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</si>
  <si>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</si>
  <si>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</si>
  <si>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</si>
  <si>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</si>
  <si>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</si>
  <si>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</si>
  <si>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</si>
  <si>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</si>
  <si>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</si>
  <si>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</si>
  <si>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</si>
  <si>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</si>
  <si>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</si>
  <si>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</si>
  <si>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</si>
  <si>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</si>
  <si>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</si>
  <si>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</si>
  <si>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</si>
  <si>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</si>
  <si>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</si>
  <si>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</si>
  <si>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</si>
  <si>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</si>
  <si>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</si>
  <si>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</si>
  <si>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</si>
  <si>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</si>
  <si>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</si>
  <si>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</si>
  <si>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</si>
  <si>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</si>
  <si>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</si>
  <si>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</si>
  <si>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</si>
  <si>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</si>
  <si>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</si>
  <si>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</si>
  <si>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</si>
  <si>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</si>
  <si>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</si>
  <si>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</si>
  <si>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</si>
  <si>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</si>
  <si>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</si>
  <si>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</si>
  <si>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</si>
  <si>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</si>
  <si>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</si>
  <si>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</si>
  <si>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</si>
  <si>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</si>
  <si>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</si>
  <si>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</si>
  <si>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</si>
  <si>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</si>
  <si>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</si>
  <si>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</si>
  <si>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</si>
  <si>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</si>
  <si>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</si>
  <si>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</si>
  <si>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</si>
  <si>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</si>
  <si>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</si>
  <si>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</si>
  <si>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</si>
  <si>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</si>
  <si>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</si>
  <si>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</si>
  <si>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</si>
  <si>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</si>
  <si>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</si>
  <si>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</si>
  <si>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</si>
  <si>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</si>
  <si>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</si>
  <si>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</si>
  <si>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</si>
  <si>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</si>
  <si>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</si>
  <si>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</si>
  <si>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</si>
  <si>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</si>
  <si>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</si>
  <si>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</si>
  <si>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</si>
  <si>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</si>
  <si>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</si>
  <si>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</si>
  <si>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</si>
  <si>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</si>
  <si>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</si>
  <si>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</si>
  <si>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</si>
  <si>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</si>
  <si>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</si>
  <si>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</si>
  <si>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</si>
  <si>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</si>
  <si>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</si>
  <si>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</si>
  <si>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</si>
  <si>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</si>
  <si>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</si>
  <si>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</si>
  <si>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</si>
  <si>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</si>
  <si>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</si>
  <si>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</si>
  <si>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</si>
  <si>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</si>
  <si>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</si>
  <si>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</si>
  <si>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</si>
  <si>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</si>
  <si>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</si>
  <si>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</si>
  <si>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</si>
  <si>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</si>
  <si>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</si>
  <si>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</si>
  <si>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</si>
  <si>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</si>
  <si>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</si>
  <si>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</si>
  <si>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</si>
  <si>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</si>
  <si>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</si>
  <si>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</si>
  <si>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</si>
  <si>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</si>
  <si>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</si>
  <si>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</si>
  <si>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</si>
  <si>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</si>
  <si>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</si>
  <si>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</si>
  <si>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</si>
  <si>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</si>
  <si>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</si>
  <si>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</si>
  <si>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</si>
  <si>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</si>
  <si>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</si>
  <si>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</si>
  <si>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</si>
  <si>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</si>
  <si>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</si>
  <si>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</si>
  <si>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</si>
  <si>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</si>
  <si>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</si>
  <si>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</si>
  <si>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</si>
  <si>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</si>
  <si>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</si>
  <si>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</si>
  <si>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</si>
  <si>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</si>
  <si>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</si>
  <si>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</si>
  <si>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</si>
  <si>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</si>
  <si>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</si>
  <si>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</si>
  <si>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</si>
  <si>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</si>
  <si>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</si>
  <si>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</si>
  <si>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</si>
  <si>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</si>
  <si>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</si>
  <si>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</si>
  <si>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</si>
  <si>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</si>
  <si>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</si>
  <si>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</si>
  <si>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</si>
  <si>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</si>
  <si>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</si>
  <si>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</si>
  <si>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</si>
  <si>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</si>
  <si>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</si>
  <si>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</si>
  <si>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</si>
  <si>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</si>
  <si>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</si>
  <si>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</si>
  <si>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</si>
  <si>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</si>
  <si>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</si>
  <si>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</si>
  <si>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</si>
  <si>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</si>
  <si>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</si>
  <si>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</si>
  <si>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</si>
  <si>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</si>
  <si>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</si>
  <si>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</si>
  <si>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</si>
  <si>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</si>
  <si>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</si>
  <si>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</si>
  <si>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</si>
  <si>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</si>
  <si>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</si>
  <si>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</si>
  <si>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</si>
  <si>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</si>
  <si>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</si>
  <si>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</si>
  <si>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</si>
  <si>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</si>
  <si>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</si>
  <si>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</si>
  <si>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</si>
  <si>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</si>
  <si>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</si>
  <si>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</si>
  <si>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</si>
  <si>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</si>
  <si>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</si>
  <si>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</si>
  <si>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</si>
  <si>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</si>
  <si>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</si>
  <si>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</si>
  <si>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</si>
  <si>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</si>
  <si>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</si>
  <si>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</si>
  <si>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</si>
  <si>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</si>
  <si>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</si>
  <si>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</si>
  <si>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</si>
  <si>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</si>
  <si>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</si>
  <si>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</si>
  <si>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</si>
  <si>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</si>
  <si>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</si>
  <si>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</si>
  <si>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</si>
  <si>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</si>
  <si>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</si>
  <si>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</si>
  <si>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</si>
  <si>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</si>
  <si>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</si>
  <si>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</si>
  <si>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</si>
  <si>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</si>
  <si>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</si>
  <si>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</si>
  <si>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</si>
  <si>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</si>
  <si>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</si>
  <si>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</si>
  <si>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</si>
  <si>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</si>
  <si>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</si>
  <si>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</si>
  <si>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</si>
  <si>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</si>
  <si>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</si>
  <si>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</si>
  <si>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</si>
  <si>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</si>
  <si>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</si>
  <si>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</si>
  <si>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</si>
  <si>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</si>
  <si>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</si>
  <si>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</si>
  <si>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</si>
  <si>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</si>
  <si>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</si>
  <si>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</si>
  <si>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</si>
  <si>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</si>
  <si>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</si>
  <si>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</si>
  <si>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</si>
  <si>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</si>
  <si>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</si>
  <si>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</si>
  <si>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</si>
  <si>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</si>
  <si>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</si>
  <si>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</si>
  <si>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</si>
  <si>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</si>
  <si>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</si>
  <si>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</si>
  <si>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</si>
  <si>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</si>
  <si>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</si>
  <si>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</si>
  <si>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</si>
  <si>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</si>
  <si>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</si>
  <si>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</si>
  <si>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</si>
  <si>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</si>
  <si>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</si>
  <si>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</si>
  <si>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</si>
  <si>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</si>
  <si>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</si>
  <si>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</si>
  <si>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</si>
  <si>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</si>
  <si>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</si>
  <si>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</si>
  <si>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</si>
  <si>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</si>
  <si>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</si>
  <si>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</si>
  <si>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</si>
  <si>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</si>
  <si>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</si>
  <si>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</si>
  <si>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</si>
  <si>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</si>
  <si>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</si>
  <si>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</si>
  <si>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</si>
  <si>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</si>
  <si>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</si>
  <si>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</si>
  <si>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</si>
  <si>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</si>
  <si>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</si>
  <si>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</si>
  <si>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</si>
  <si>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</si>
  <si>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</si>
  <si>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</si>
  <si>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</si>
  <si>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</si>
  <si>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</si>
  <si>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</si>
  <si>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</si>
  <si>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</si>
  <si>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</si>
  <si>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</si>
  <si>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</si>
  <si>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</si>
  <si>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</si>
  <si>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</si>
  <si>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</si>
  <si>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</si>
  <si>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</si>
  <si>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</si>
  <si>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</si>
  <si>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</si>
  <si>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</si>
  <si>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</si>
  <si>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</si>
  <si>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</si>
  <si>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</si>
  <si>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</si>
  <si>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</si>
  <si>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</si>
  <si>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</si>
  <si>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</si>
  <si>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</si>
  <si>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</si>
  <si>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</si>
  <si>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</si>
  <si>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</si>
  <si>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</si>
  <si>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</si>
  <si>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</si>
  <si>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</si>
  <si>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</si>
  <si>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</si>
  <si>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</si>
  <si>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</si>
  <si>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</si>
  <si>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</si>
  <si>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</si>
  <si>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</si>
  <si>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</si>
  <si>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</si>
  <si>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</si>
  <si>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</si>
  <si>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</si>
  <si>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</si>
  <si>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</si>
  <si>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</si>
  <si>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</si>
  <si>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</si>
  <si>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</si>
  <si>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</si>
  <si>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</si>
  <si>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</si>
  <si>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</si>
  <si>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</si>
  <si>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</si>
  <si>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</si>
  <si>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</si>
  <si>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</si>
  <si>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</si>
  <si>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</si>
  <si>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</si>
  <si>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</si>
  <si>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</si>
  <si>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</si>
  <si>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</si>
  <si>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</si>
  <si>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</si>
  <si>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</si>
  <si>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</si>
  <si>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</si>
  <si>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</si>
  <si>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</si>
  <si>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</si>
  <si>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</si>
  <si>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</si>
  <si>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</si>
  <si>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</si>
  <si>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</si>
  <si>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</si>
  <si>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</si>
  <si>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</si>
  <si>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</si>
  <si>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</si>
  <si>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</si>
  <si>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</si>
  <si>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</si>
  <si>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</si>
  <si>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</si>
  <si>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</si>
  <si>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</si>
  <si>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</si>
  <si>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</si>
  <si>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</si>
  <si>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</si>
  <si>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</si>
  <si>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</si>
  <si>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</si>
  <si>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</si>
  <si>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</si>
  <si>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</si>
  <si>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</si>
  <si>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</si>
  <si>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</si>
  <si>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</si>
  <si>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</si>
  <si>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</si>
  <si>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</si>
  <si>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</si>
  <si>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</si>
  <si>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</si>
  <si>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</si>
  <si>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</si>
  <si>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</si>
  <si>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</si>
  <si>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</si>
  <si>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</si>
  <si>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</si>
  <si>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</si>
  <si>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</si>
  <si>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</si>
  <si>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</si>
  <si>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</si>
  <si>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</si>
  <si>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</si>
  <si>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</si>
  <si>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</si>
  <si>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</si>
  <si>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</si>
  <si>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</si>
  <si>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</si>
  <si>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</si>
  <si>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</si>
  <si>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</si>
  <si>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</si>
  <si>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</si>
  <si>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</si>
  <si>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</si>
  <si>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</si>
  <si>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</si>
  <si>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</si>
  <si>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</si>
  <si>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</si>
  <si>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</si>
  <si>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</si>
  <si>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</si>
  <si>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</si>
  <si>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</si>
  <si>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</si>
  <si>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</si>
  <si>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</si>
  <si>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</si>
  <si>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</si>
  <si>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</si>
  <si>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</si>
  <si>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</si>
  <si>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</si>
  <si>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</si>
  <si>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</si>
  <si>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</si>
  <si>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</si>
  <si>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</si>
  <si>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</si>
  <si>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</si>
  <si>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</si>
  <si>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</si>
  <si>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</si>
  <si>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</si>
  <si>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</si>
  <si>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</si>
  <si>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</si>
  <si>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</si>
  <si>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</si>
  <si>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</si>
  <si>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</si>
  <si>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</si>
  <si>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</si>
  <si>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</si>
  <si>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</si>
  <si>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</si>
  <si>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</si>
  <si>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</si>
  <si>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</si>
  <si>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</si>
  <si>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</si>
  <si>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</si>
  <si>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</si>
  <si>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</si>
  <si>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</si>
  <si>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</si>
  <si>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</si>
  <si>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</si>
  <si>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</si>
  <si>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</si>
  <si>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</si>
  <si>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</si>
  <si>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</si>
  <si>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</si>
  <si>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</si>
  <si>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</si>
  <si>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</si>
  <si>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</si>
  <si>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</si>
  <si>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</si>
  <si>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</si>
  <si>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</si>
  <si>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</si>
  <si>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</si>
  <si>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</si>
  <si>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</si>
  <si>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</si>
  <si>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</si>
  <si>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</si>
  <si>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</si>
  <si>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</si>
  <si>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</si>
  <si>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</si>
  <si>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</si>
  <si>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</si>
  <si>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</si>
  <si>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</si>
  <si>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</si>
  <si>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</si>
  <si>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</si>
  <si>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</si>
  <si>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</si>
  <si>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</si>
  <si>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</si>
  <si>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</si>
  <si>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</si>
  <si>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</si>
  <si>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</si>
  <si>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</si>
  <si>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</si>
  <si>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</si>
  <si>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</si>
  <si>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</si>
  <si>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</si>
  <si>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</si>
  <si>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</si>
  <si>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</si>
  <si>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</si>
  <si>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</si>
  <si>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</si>
  <si>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</si>
  <si>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</si>
  <si>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</si>
  <si>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</si>
  <si>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</si>
  <si>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</si>
  <si>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</si>
  <si>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</si>
  <si>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</si>
  <si>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</si>
  <si>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</si>
  <si>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</si>
  <si>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</si>
  <si>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</si>
  <si>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</si>
  <si>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</si>
  <si>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</si>
  <si>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</si>
  <si>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</si>
  <si>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</si>
  <si>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</si>
  <si>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</si>
  <si>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</si>
  <si>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</si>
  <si>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</si>
  <si>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</si>
  <si>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</si>
  <si>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</si>
  <si>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</si>
  <si>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</si>
  <si>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</si>
  <si>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</si>
  <si>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</si>
  <si>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</si>
  <si>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</si>
  <si>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</si>
  <si>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</si>
  <si>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</si>
  <si>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</si>
  <si>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</si>
  <si>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</si>
  <si>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</si>
  <si>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</si>
  <si>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</si>
  <si>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</si>
  <si>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</si>
  <si>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</si>
  <si>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</si>
  <si>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</si>
  <si>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</si>
  <si>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</si>
  <si>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</si>
  <si>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</si>
  <si>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</si>
  <si>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</si>
  <si>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</si>
  <si>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</si>
  <si>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</si>
  <si>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</si>
  <si>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</si>
  <si>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</si>
  <si>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</si>
  <si>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</si>
  <si>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</si>
  <si>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</si>
  <si>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</si>
  <si>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</si>
  <si>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</si>
  <si>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</si>
  <si>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</si>
  <si>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</si>
  <si>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</si>
  <si>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</si>
  <si>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</si>
  <si>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</si>
  <si>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</si>
  <si>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</si>
  <si>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</si>
  <si>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</si>
  <si>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</si>
  <si>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</si>
  <si>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</si>
  <si>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</si>
  <si>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</si>
  <si>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</si>
  <si>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</si>
  <si>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</si>
  <si>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</si>
  <si>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</si>
  <si>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</si>
  <si>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</si>
  <si>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</si>
  <si>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</si>
  <si>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</si>
  <si>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</si>
  <si>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</si>
  <si>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</si>
  <si>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</si>
  <si>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</si>
  <si>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</si>
  <si>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</si>
  <si>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</si>
  <si>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</si>
  <si>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</si>
  <si>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</si>
  <si>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</si>
  <si>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</si>
  <si>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</si>
  <si>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</si>
  <si>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</si>
  <si>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</si>
  <si>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</si>
  <si>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</si>
  <si>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</si>
  <si>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</si>
  <si>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</si>
  <si>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</si>
  <si>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</si>
  <si>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</si>
  <si>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</si>
  <si>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</si>
  <si>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</si>
  <si>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</si>
  <si>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</si>
  <si>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05229160</t>
  </si>
  <si>
    <t>LA MIDOUZE</t>
  </si>
  <si>
    <t>LE MIDOUR A LOUSSOUS-DEBAT</t>
  </si>
  <si>
    <t>IBMR201-04248</t>
  </si>
  <si>
    <t>Agence de l'Eau Adour Garonne</t>
  </si>
  <si>
    <t>41749411900056</t>
  </si>
  <si>
    <t>AQUABIO</t>
  </si>
  <si>
    <t>GAUCHE</t>
  </si>
  <si>
    <t>Benjamin POUJARDIEU (Hydrobiologiste) - Benjamin POUJARDIEU (Hydrobiologiste) - Guillaume ESCOLAR (Technicien Hydrobiologiste)</t>
  </si>
  <si>
    <t>Mixte</t>
  </si>
  <si>
    <t>BASSES EAUX</t>
  </si>
  <si>
    <t>ensoleille</t>
  </si>
  <si>
    <t>NULLE OU FAIBLE</t>
  </si>
  <si>
    <t>NON</t>
  </si>
  <si>
    <t>Peu abondant</t>
  </si>
  <si>
    <t>Absent</t>
  </si>
  <si>
    <t>oui</t>
  </si>
  <si>
    <t>Difficulté de réalisation : Prélèvements difficiles en raison du sol glissant, de la profondeur et de présence d'embacles - Visibilité du fond : Fond non visible en raison de la turbidité naturelle - Un relevé par points contacts a été mis en oeuvre.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</si>
</sst>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8"/>
  <sheetViews>
    <sheetView tabSelected="1" zoomScale="90" zoomScaleNormal="90" workbookViewId="0" topLeftCell="A4">
      <selection activeCell="G92" sqref="G9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110" t="s">
        <v>2277</v>
      </c>
      <c r="B3" s="110"/>
      <c r="C3" s="110"/>
      <c r="D3" s="110"/>
      <c r="E3" s="110"/>
    </row>
    <row r="4" spans="1:5" s="15" customFormat="1" ht="16.5" customHeight="1" thickBot="1">
      <c r="A4" s="117" t="s">
        <v>2278</v>
      </c>
      <c r="B4" s="117"/>
      <c r="C4" s="117"/>
      <c r="D4" s="117"/>
      <c r="E4" s="117"/>
    </row>
    <row r="5" spans="1:5" s="15" customFormat="1" ht="15.75" thickBot="1">
      <c r="A5" s="107" t="s">
        <v>2058</v>
      </c>
      <c r="B5" s="108"/>
      <c r="C5" s="108"/>
      <c r="D5" s="108"/>
      <c r="E5" s="109"/>
    </row>
    <row r="6" spans="1:5" ht="15">
      <c r="A6" s="14" t="s">
        <v>2279</v>
      </c>
      <c r="B6" s="50" t="s">
        <v>5287</v>
      </c>
      <c r="D6" s="14" t="s">
        <v>2057</v>
      </c>
      <c r="E6" s="54">
        <v>900</v>
      </c>
    </row>
    <row r="7" spans="1:8" ht="30">
      <c r="A7" s="48" t="s">
        <v>2266</v>
      </c>
      <c r="B7" s="45" t="s">
        <v>5296</v>
      </c>
      <c r="D7" s="14" t="s">
        <v>2060</v>
      </c>
      <c r="E7" s="53" t="s">
        <v>5292</v>
      </c>
      <c r="G7" s="111" t="s">
        <v>2276</v>
      </c>
      <c r="H7" s="112"/>
    </row>
    <row r="8" spans="1:8" ht="15">
      <c r="A8" s="10" t="s">
        <v>2280</v>
      </c>
      <c r="B8" s="50" t="s">
        <v>5288</v>
      </c>
      <c r="D8" s="10" t="s">
        <v>2282</v>
      </c>
      <c r="E8" s="51" t="s">
        <v>5293</v>
      </c>
      <c r="G8" s="113"/>
      <c r="H8" s="114"/>
    </row>
    <row r="9" spans="1:8" ht="15">
      <c r="A9" s="48" t="s">
        <v>2267</v>
      </c>
      <c r="B9" s="45" t="s">
        <v>5289</v>
      </c>
      <c r="D9" s="10" t="s">
        <v>2265</v>
      </c>
      <c r="E9" s="51" t="s">
        <v>5294</v>
      </c>
      <c r="G9" s="113"/>
      <c r="H9" s="114"/>
    </row>
    <row r="10" spans="1:8" ht="15">
      <c r="A10" s="10" t="s">
        <v>2059</v>
      </c>
      <c r="B10" s="46" t="s">
        <v>5290</v>
      </c>
      <c r="D10" s="10" t="s">
        <v>2283</v>
      </c>
      <c r="E10" s="51">
        <v>464279</v>
      </c>
      <c r="G10" s="113"/>
      <c r="H10" s="114"/>
    </row>
    <row r="11" spans="1:8" ht="15">
      <c r="A11" s="10" t="s">
        <v>2281</v>
      </c>
      <c r="B11" s="47">
        <v>44050</v>
      </c>
      <c r="D11" s="10" t="s">
        <v>2284</v>
      </c>
      <c r="E11" s="52">
        <v>6285908</v>
      </c>
      <c r="G11" s="113"/>
      <c r="H11" s="114"/>
    </row>
    <row r="12" spans="1:8" ht="15">
      <c r="A12" s="10" t="s">
        <v>2287</v>
      </c>
      <c r="B12" s="52" t="s">
        <v>5291</v>
      </c>
      <c r="D12" s="10" t="s">
        <v>2285</v>
      </c>
      <c r="E12" s="52">
        <v>464259</v>
      </c>
      <c r="G12" s="115"/>
      <c r="H12" s="116"/>
    </row>
    <row r="13" spans="1:5" ht="17.25" customHeight="1" thickBot="1">
      <c r="A13" s="2"/>
      <c r="B13" s="55"/>
      <c r="D13" s="10" t="s">
        <v>2286</v>
      </c>
      <c r="E13" s="52">
        <v>6285997</v>
      </c>
    </row>
    <row r="14" spans="1:5" s="58" customFormat="1" ht="15.75" thickBot="1">
      <c r="A14" s="107" t="s">
        <v>2061</v>
      </c>
      <c r="B14" s="108"/>
      <c r="C14" s="108"/>
      <c r="D14" s="108"/>
      <c r="E14" s="109"/>
    </row>
    <row r="15" spans="1:3" ht="15">
      <c r="A15" s="3" t="s">
        <v>2062</v>
      </c>
      <c r="B15" s="30" t="s">
        <v>5297</v>
      </c>
      <c r="C15" s="16"/>
    </row>
    <row r="16" spans="1:3" ht="15">
      <c r="A16" s="3" t="s">
        <v>2270</v>
      </c>
      <c r="B16" s="30" t="s">
        <v>5295</v>
      </c>
      <c r="C16" s="16"/>
    </row>
    <row r="17" spans="1:3" ht="15">
      <c r="A17" s="122" t="s">
        <v>2268</v>
      </c>
      <c r="B17" s="49" t="s">
        <v>2269</v>
      </c>
      <c r="C17" s="61">
        <f>E10</f>
        <v>464279</v>
      </c>
    </row>
    <row r="18" spans="1:3" ht="15">
      <c r="A18" s="123"/>
      <c r="B18" s="49" t="s">
        <v>2271</v>
      </c>
      <c r="C18" s="61">
        <f>E11</f>
        <v>6285908</v>
      </c>
    </row>
    <row r="19" spans="1:2" ht="15">
      <c r="A19" s="3" t="s">
        <v>2063</v>
      </c>
      <c r="B19" s="29">
        <v>128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v>
      </c>
    </row>
    <row r="26" spans="1:2" s="57" customFormat="1" ht="15.75" thickBot="1">
      <c r="A26" s="42"/>
      <c r="B26" s="56"/>
    </row>
    <row r="27" spans="1:5" s="57" customFormat="1" ht="15">
      <c r="A27" s="124" t="s">
        <v>2273</v>
      </c>
      <c r="B27" s="125"/>
      <c r="C27" s="125"/>
      <c r="D27" s="125"/>
      <c r="E27" s="126"/>
    </row>
    <row r="28" spans="1:5" s="57" customFormat="1" ht="15">
      <c r="A28" s="130" t="s">
        <v>2275</v>
      </c>
      <c r="B28" s="131"/>
      <c r="C28" s="131"/>
      <c r="D28" s="131"/>
      <c r="E28" s="132"/>
    </row>
    <row r="29" spans="1:5" s="57" customFormat="1" ht="15">
      <c r="A29" s="127" t="s">
        <v>2274</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2289</v>
      </c>
      <c r="B35" s="37">
        <v>9</v>
      </c>
      <c r="D35" s="28" t="s">
        <v>2288</v>
      </c>
      <c r="E35" s="32">
        <v>91</v>
      </c>
    </row>
    <row r="36" spans="1:5" s="7" customFormat="1" ht="15" customHeight="1">
      <c r="A36" s="5" t="s">
        <v>2113</v>
      </c>
      <c r="B36" s="30">
        <v>10</v>
      </c>
      <c r="C36" s="6"/>
      <c r="D36" s="8" t="s">
        <v>2112</v>
      </c>
      <c r="E36" s="30">
        <v>90</v>
      </c>
    </row>
    <row r="37" spans="1:5" s="7" customFormat="1" ht="15" customHeight="1">
      <c r="A37" s="5" t="s">
        <v>2111</v>
      </c>
      <c r="B37" s="30">
        <v>2.4000000953674316</v>
      </c>
      <c r="C37" s="6"/>
      <c r="D37" s="8" t="s">
        <v>2110</v>
      </c>
      <c r="E37" s="30">
        <v>2.700000047683716</v>
      </c>
    </row>
    <row r="38" spans="1:5" s="7" customFormat="1" ht="15" customHeight="1">
      <c r="A38" s="5" t="s">
        <v>2115</v>
      </c>
      <c r="B38" s="30">
        <v>0.01</v>
      </c>
      <c r="C38" s="6"/>
      <c r="D38" s="8" t="s">
        <v>2115</v>
      </c>
      <c r="E38" s="30">
        <v>0.01</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0</v>
      </c>
      <c r="C43" s="6"/>
      <c r="D43" s="14" t="s">
        <v>2107</v>
      </c>
      <c r="E43" s="19">
        <v>4</v>
      </c>
    </row>
    <row r="44" spans="1:5" s="15" customFormat="1" ht="15">
      <c r="A44" s="3" t="s">
        <v>2106</v>
      </c>
      <c r="B44" s="9">
        <v>0</v>
      </c>
      <c r="C44" s="6"/>
      <c r="D44" s="10" t="s">
        <v>2106</v>
      </c>
      <c r="E44" s="9">
        <v>3</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5</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0</v>
      </c>
    </row>
    <row r="58" spans="1:5" s="15" customFormat="1" ht="15">
      <c r="A58" s="3" t="s">
        <v>2094</v>
      </c>
      <c r="B58" s="9">
        <v>5</v>
      </c>
      <c r="C58" s="6"/>
      <c r="D58" s="10" t="s">
        <v>2094</v>
      </c>
      <c r="E58" s="9">
        <v>2</v>
      </c>
    </row>
    <row r="59" spans="1:5" s="15" customFormat="1" ht="15">
      <c r="A59" s="3" t="s">
        <v>2093</v>
      </c>
      <c r="B59" s="9">
        <v>2</v>
      </c>
      <c r="C59" s="6"/>
      <c r="D59" s="10" t="s">
        <v>2093</v>
      </c>
      <c r="E59" s="9">
        <v>5</v>
      </c>
    </row>
    <row r="60" spans="1:5" s="15" customFormat="1" ht="15">
      <c r="A60" s="3" t="s">
        <v>2092</v>
      </c>
      <c r="B60" s="9">
        <v>0</v>
      </c>
      <c r="C60" s="6"/>
      <c r="D60" s="10" t="s">
        <v>2092</v>
      </c>
      <c r="E60" s="9">
        <v>3</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0</v>
      </c>
      <c r="C65" s="6"/>
      <c r="D65" s="14" t="s">
        <v>2089</v>
      </c>
      <c r="E65" s="19">
        <v>5</v>
      </c>
    </row>
    <row r="66" spans="1:5" s="15" customFormat="1" ht="15">
      <c r="A66" s="3" t="s">
        <v>2088</v>
      </c>
      <c r="B66" s="9">
        <v>2</v>
      </c>
      <c r="C66" s="6"/>
      <c r="D66" s="10" t="s">
        <v>2088</v>
      </c>
      <c r="E66" s="9">
        <v>2</v>
      </c>
    </row>
    <row r="67" spans="1:5" s="15" customFormat="1" ht="15">
      <c r="A67" s="3" t="s">
        <v>2087</v>
      </c>
      <c r="B67" s="9">
        <v>5</v>
      </c>
      <c r="C67" s="6"/>
      <c r="D67" s="10" t="s">
        <v>2087</v>
      </c>
      <c r="E67" s="9">
        <v>0</v>
      </c>
    </row>
    <row r="68" spans="1:5" s="15" customFormat="1" ht="15">
      <c r="A68" s="3" t="s">
        <v>2086</v>
      </c>
      <c r="B68" s="9">
        <v>3</v>
      </c>
      <c r="C68" s="6"/>
      <c r="D68" s="10" t="s">
        <v>2086</v>
      </c>
      <c r="E68" s="9">
        <v>0</v>
      </c>
    </row>
    <row r="69" spans="1:5" s="15" customFormat="1" ht="15">
      <c r="A69" s="3" t="s">
        <v>2085</v>
      </c>
      <c r="B69" s="9">
        <v>2</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0</v>
      </c>
      <c r="C73" s="6"/>
      <c r="D73" s="14" t="s">
        <v>2083</v>
      </c>
      <c r="E73" s="19">
        <v>4</v>
      </c>
    </row>
    <row r="74" spans="1:5" s="15" customFormat="1" ht="15">
      <c r="A74" s="3" t="s">
        <v>2082</v>
      </c>
      <c r="B74" s="9">
        <v>2</v>
      </c>
      <c r="C74" s="6"/>
      <c r="D74" s="10" t="s">
        <v>2082</v>
      </c>
      <c r="E74" s="9">
        <v>4</v>
      </c>
    </row>
    <row r="75" spans="1:5" s="15" customFormat="1" ht="15">
      <c r="A75" s="3" t="s">
        <v>2081</v>
      </c>
      <c r="B75" s="9">
        <v>5</v>
      </c>
      <c r="C75" s="6"/>
      <c r="D75" s="10" t="s">
        <v>2081</v>
      </c>
      <c r="E75" s="9">
        <v>4</v>
      </c>
    </row>
    <row r="76" spans="1:5" s="15" customFormat="1" ht="15">
      <c r="A76" s="3" t="s">
        <v>2080</v>
      </c>
      <c r="B76" s="9">
        <v>3</v>
      </c>
      <c r="C76" s="6"/>
      <c r="D76" s="10" t="s">
        <v>2080</v>
      </c>
      <c r="E76" s="9">
        <v>3</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0</v>
      </c>
      <c r="C81" s="6"/>
      <c r="D81" s="14" t="s">
        <v>2077</v>
      </c>
      <c r="E81" s="19">
        <v>0</v>
      </c>
    </row>
    <row r="82" spans="1:5" s="15" customFormat="1" ht="15">
      <c r="A82" s="3" t="s">
        <v>2076</v>
      </c>
      <c r="B82" s="9">
        <v>5</v>
      </c>
      <c r="C82" s="6"/>
      <c r="D82" s="10" t="s">
        <v>2076</v>
      </c>
      <c r="E82" s="9">
        <v>5</v>
      </c>
    </row>
    <row r="83" spans="1:5" s="15" customFormat="1" ht="15">
      <c r="A83" s="3" t="s">
        <v>2075</v>
      </c>
      <c r="B83" s="9">
        <v>0</v>
      </c>
      <c r="C83" s="6"/>
      <c r="D83" s="10" t="s">
        <v>2075</v>
      </c>
      <c r="E83" s="9">
        <v>2</v>
      </c>
    </row>
    <row r="84" spans="1:5" s="15" customFormat="1" ht="15">
      <c r="A84" s="3" t="s">
        <v>2074</v>
      </c>
      <c r="B84" s="9">
        <v>0</v>
      </c>
      <c r="C84" s="6"/>
      <c r="D84" s="10" t="s">
        <v>2074</v>
      </c>
      <c r="E84" s="9">
        <v>2</v>
      </c>
    </row>
    <row r="85" spans="1:5" s="15" customFormat="1" ht="15">
      <c r="A85" s="3" t="s">
        <v>2073</v>
      </c>
      <c r="B85" s="9">
        <v>2</v>
      </c>
      <c r="C85" s="6"/>
      <c r="D85" s="10" t="s">
        <v>2073</v>
      </c>
      <c r="E85" s="9">
        <v>2</v>
      </c>
    </row>
    <row r="86" spans="1:5" s="15" customFormat="1" ht="15">
      <c r="A86" s="3" t="s">
        <v>2072</v>
      </c>
      <c r="B86" s="9">
        <v>3</v>
      </c>
      <c r="C86" s="6"/>
      <c r="D86" s="10" t="s">
        <v>2072</v>
      </c>
      <c r="E86" s="9">
        <v>2</v>
      </c>
    </row>
    <row r="87" spans="1:5" s="15" customFormat="1" ht="15">
      <c r="A87" s="3" t="s">
        <v>2071</v>
      </c>
      <c r="B87" s="9">
        <v>3</v>
      </c>
      <c r="C87" s="6"/>
      <c r="D87" s="10" t="s">
        <v>2071</v>
      </c>
      <c r="E87" s="9">
        <v>2</v>
      </c>
    </row>
    <row r="88" spans="1:5" s="15" customFormat="1" ht="15">
      <c r="A88" s="3" t="s">
        <v>2070</v>
      </c>
      <c r="B88" s="9">
        <v>0</v>
      </c>
      <c r="C88" s="6"/>
      <c r="D88" s="10" t="s">
        <v>2070</v>
      </c>
      <c r="E88" s="9">
        <v>0</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5305</v>
      </c>
      <c r="B92" s="95"/>
      <c r="C92" s="95"/>
      <c r="D92" s="95"/>
      <c r="E92" s="96"/>
    </row>
    <row r="93" s="58" customFormat="1" ht="15"/>
    <row r="94" s="58" customFormat="1" ht="15.75" thickBot="1"/>
    <row r="95" spans="1:8" s="58" customFormat="1" ht="15.75" thickBot="1">
      <c r="A95" s="107" t="s">
        <v>2118</v>
      </c>
      <c r="B95" s="108"/>
      <c r="C95" s="108"/>
      <c r="D95" s="108"/>
      <c r="E95" s="108"/>
      <c r="F95" s="109"/>
      <c r="G95" s="105" t="s">
        <v>5283</v>
      </c>
      <c r="H95" s="106"/>
    </row>
    <row r="96" spans="1:8" s="58" customFormat="1" ht="15">
      <c r="A96" s="22" t="s">
        <v>2290</v>
      </c>
      <c r="B96" s="22" t="s">
        <v>2121</v>
      </c>
      <c r="C96" s="22" t="s">
        <v>2119</v>
      </c>
      <c r="D96" s="23" t="s">
        <v>2291</v>
      </c>
      <c r="E96" s="23" t="s">
        <v>2292</v>
      </c>
      <c r="F96" s="23" t="s">
        <v>2293</v>
      </c>
      <c r="G96" s="76" t="s">
        <v>5259</v>
      </c>
      <c r="H96" s="76" t="s">
        <v>5282</v>
      </c>
    </row>
    <row r="97" spans="1:8" ht="15">
      <c r="A97" s="33" t="s">
        <v>963</v>
      </c>
      <c r="B97" s="20" t="str">
        <f>IF(A97="NEWCOD",IF(ISBLANK(G97),"renseigner le champ 'Nouveau taxon'",G97),VLOOKUP(A97,'Ref Taxo'!A:B,2,FALSE))</f>
        <v>Juncus articulatus</v>
      </c>
      <c r="C97" s="21">
        <f>IF(A97="NEWCOD",IF(ISBLANK(H97),"NoCod",H97),VLOOKUP(A97,'Ref Taxo'!A:D,4,FALSE))</f>
        <v>1609</v>
      </c>
      <c r="D97" s="34">
        <v>0</v>
      </c>
      <c r="E97" s="35">
        <v>0.009999999776482582</v>
      </c>
      <c r="F97" s="35" t="s">
        <v>2294</v>
      </c>
      <c r="G97" s="77"/>
      <c r="H97" s="78"/>
    </row>
    <row r="98" spans="1:8" ht="15">
      <c r="A98" s="33" t="s">
        <v>466</v>
      </c>
      <c r="B98" s="20" t="str">
        <f>IF(A98="NEWCOD",IF(ISBLANK(G98),"renseigner le champ 'Nouveau taxon'",G98),VLOOKUP(A98,'Ref Taxo'!A:B,2,FALSE))</f>
        <v>Conocephalum conicum</v>
      </c>
      <c r="C98" s="21">
        <f>IF(A98="NEWCOD",IF(ISBLANK(H98),"NoCod",H98),VLOOKUP(A98,'Ref Taxo'!A:D,4,FALSE))</f>
        <v>1176</v>
      </c>
      <c r="D98" s="34">
        <v>0</v>
      </c>
      <c r="E98" s="35">
        <v>0.009999999776482582</v>
      </c>
      <c r="F98" s="35" t="s">
        <v>2294</v>
      </c>
      <c r="G98" s="79"/>
      <c r="H98" s="80"/>
    </row>
    <row r="99" spans="1:8" ht="15">
      <c r="A99" s="33" t="s">
        <v>1336</v>
      </c>
      <c r="B99" s="20" t="str">
        <f>IF(A99="NEWCOD",IF(ISBLANK(G99),"renseigner le champ 'Nouveau taxon'",G99),VLOOKUP(A99,'Ref Taxo'!A:B,2,FALSE))</f>
        <v>Pellia endiviifolia</v>
      </c>
      <c r="C99" s="21">
        <f>IF(A99="NEWCOD",IF(ISBLANK(H99),"NoCod",H99),VLOOKUP(A99,'Ref Taxo'!A:D,4,FALSE))</f>
        <v>1197</v>
      </c>
      <c r="D99" s="34">
        <v>0</v>
      </c>
      <c r="E99" s="35">
        <v>0.009999999776482582</v>
      </c>
      <c r="F99" s="35" t="s">
        <v>5304</v>
      </c>
      <c r="G99" s="79"/>
      <c r="H99" s="80"/>
    </row>
    <row r="100" spans="1:8" ht="15">
      <c r="A100" s="33" t="s">
        <v>172</v>
      </c>
      <c r="B100" s="20" t="str">
        <f>IF(A100="NEWCOD",IF(ISBLANK(G100),"renseigner le champ 'Nouveau taxon'",G100),VLOOKUP(A100,'Ref Taxo'!A:B,2,FALSE))</f>
        <v>Brachythecium rivulare</v>
      </c>
      <c r="C100" s="21">
        <f>IF(A100="NEWCOD",IF(ISBLANK(H100),"NoCod",H100),VLOOKUP(A100,'Ref Taxo'!A:D,4,FALSE))</f>
        <v>1260</v>
      </c>
      <c r="D100" s="34">
        <v>0</v>
      </c>
      <c r="E100" s="35">
        <v>0.009999999776482582</v>
      </c>
      <c r="F100" s="35" t="s">
        <v>2294</v>
      </c>
      <c r="G100" s="79"/>
      <c r="H100" s="80"/>
    </row>
    <row r="101" spans="1:8" ht="15">
      <c r="A101" s="33" t="s">
        <v>150</v>
      </c>
      <c r="B101" s="20" t="str">
        <f>IF(A101="NEWCOD",IF(ISBLANK(G101),"renseigner le champ 'Nouveau taxon'",G101),VLOOKUP(A101,'Ref Taxo'!A:B,2,FALSE))</f>
        <v>Bidens frondosa</v>
      </c>
      <c r="C101" s="21">
        <f>IF(A101="NEWCOD",IF(ISBLANK(H101),"NoCod",H101),VLOOKUP(A101,'Ref Taxo'!A:D,4,FALSE))</f>
        <v>1727</v>
      </c>
      <c r="D101" s="34">
        <v>0</v>
      </c>
      <c r="E101" s="35">
        <v>0.009999999776482582</v>
      </c>
      <c r="F101" s="35" t="s">
        <v>2294</v>
      </c>
      <c r="G101" s="79"/>
      <c r="H101" s="80"/>
    </row>
    <row r="102" spans="1:8" ht="15">
      <c r="A102" s="33" t="s">
        <v>2023</v>
      </c>
      <c r="B102" s="20" t="str">
        <f>IF(A102="NEWCOD",IF(ISBLANK(G102),"renseigner le champ 'Nouveau taxon'",G102),VLOOKUP(A102,'Ref Taxo'!A:B,2,FALSE))</f>
        <v>Veronica</v>
      </c>
      <c r="C102" s="21">
        <f>IF(A102="NEWCOD",IF(ISBLANK(H102),"NoCod",H102),VLOOKUP(A102,'Ref Taxo'!A:D,4,FALSE))</f>
        <v>1954</v>
      </c>
      <c r="D102" s="34">
        <v>0</v>
      </c>
      <c r="E102" s="35">
        <v>0.009999999776482582</v>
      </c>
      <c r="F102" s="35" t="s">
        <v>2294</v>
      </c>
      <c r="G102" s="79"/>
      <c r="H102" s="80"/>
    </row>
    <row r="103" spans="1:8" ht="15">
      <c r="A103" s="33" t="s">
        <v>827</v>
      </c>
      <c r="B103" s="20" t="str">
        <f>IF(A103="NEWCOD",IF(ISBLANK(G103),"renseigner le champ 'Nouveau taxon'",G103),VLOOKUP(A103,'Ref Taxo'!A:B,2,FALSE))</f>
        <v xml:space="preserve">Helosciadium nodiflorum </v>
      </c>
      <c r="C103" s="21">
        <f>IF(A103="NEWCOD",IF(ISBLANK(H103),"NoCod",H103),VLOOKUP(A103,'Ref Taxo'!A:D,4,FALSE))</f>
        <v>30053</v>
      </c>
      <c r="D103" s="34">
        <v>0</v>
      </c>
      <c r="E103" s="35">
        <v>0.009999999776482582</v>
      </c>
      <c r="F103" s="35" t="s">
        <v>2294</v>
      </c>
      <c r="G103" s="79"/>
      <c r="H103" s="80"/>
    </row>
    <row r="104" spans="1:8" ht="15">
      <c r="A104" s="33" t="s">
        <v>28</v>
      </c>
      <c r="B104" s="20" t="str">
        <f>IF(A104="NEWCOD",IF(ISBLANK(G104),"renseigner le champ 'Nouveau taxon'",G104),VLOOKUP(A104,'Ref Taxo'!A:B,2,FALSE))</f>
        <v>Agrostis stolonifera</v>
      </c>
      <c r="C104" s="21">
        <f>IF(A104="NEWCOD",IF(ISBLANK(H104),"NoCod",H104),VLOOKUP(A104,'Ref Taxo'!A:D,4,FALSE))</f>
        <v>1543</v>
      </c>
      <c r="D104" s="34">
        <v>0</v>
      </c>
      <c r="E104" s="35">
        <v>0.009999999776482582</v>
      </c>
      <c r="F104" s="35" t="s">
        <v>2294</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0.009999999776482582</v>
      </c>
      <c r="E105" s="35">
        <v>0</v>
      </c>
      <c r="F105" s="35" t="s">
        <v>2294</v>
      </c>
      <c r="G105" s="79"/>
      <c r="H105" s="80"/>
    </row>
    <row r="106" spans="1:8" ht="15">
      <c r="A106" s="33" t="s">
        <v>453</v>
      </c>
      <c r="B106" s="20" t="str">
        <f>IF(A106="NEWCOD",IF(ISBLANK(G106),"renseigner le champ 'Nouveau taxon'",G106),VLOOKUP(A106,'Ref Taxo'!A:B,2,FALSE))</f>
        <v>Cladophora</v>
      </c>
      <c r="C106" s="21">
        <f>IF(A106="NEWCOD",IF(ISBLANK(H106),"NoCod",H106),VLOOKUP(A106,'Ref Taxo'!A:D,4,FALSE))</f>
        <v>1124</v>
      </c>
      <c r="D106" s="34">
        <v>0.009999999776482582</v>
      </c>
      <c r="E106" s="35">
        <v>0</v>
      </c>
      <c r="F106" s="35" t="s">
        <v>2294</v>
      </c>
      <c r="G106" s="79"/>
      <c r="H106" s="80"/>
    </row>
    <row r="107" spans="1:8" ht="15">
      <c r="A107" s="33" t="s">
        <v>2862</v>
      </c>
      <c r="B107" s="20" t="str">
        <f>IF(A107="NEWCOD",IF(ISBLANK(G107),"renseigner le champ 'Nouveau taxon'",G107),VLOOKUP(A107,'Ref Taxo'!A:B,2,FALSE))</f>
        <v>Chara vulgaris var. longibracteata</v>
      </c>
      <c r="C107" s="21">
        <f>IF(A107="NEWCOD",IF(ISBLANK(H107),"NoCod",H107),VLOOKUP(A107,'Ref Taxo'!A:D,4,FALSE))</f>
        <v>19591</v>
      </c>
      <c r="D107" s="34">
        <v>0.009999999776482582</v>
      </c>
      <c r="E107" s="35">
        <v>0</v>
      </c>
      <c r="F107" s="35" t="s">
        <v>2294</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81"/>
      <c r="H538"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8">
      <formula1>"Cf.,-"</formula1>
    </dataValidation>
    <dataValidation errorStyle="information" type="list" allowBlank="1" showInputMessage="1" showErrorMessage="1" errorTitle="Nouveau taxon ?" error="saisir la valeur NEWCOD pour pouvoir renseigner des informations concernant ce taxon" sqref="A97:A538">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2021-03-02T14:32:52Z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