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<sst xmlns="http://schemas.openxmlformats.org/spreadsheetml/2006/main" count="6474" uniqueCount="5304">
  <si>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</si>
  <si>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</si>
  <si>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</si>
  <si>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</si>
  <si>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</si>
  <si>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</si>
  <si>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</si>
  <si>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</si>
  <si>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</si>
  <si>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</si>
  <si>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</si>
  <si>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</si>
  <si>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</si>
  <si>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</si>
  <si>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</si>
  <si>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</si>
  <si>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</si>
  <si>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</si>
  <si>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</si>
  <si>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</si>
  <si>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</si>
  <si>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</si>
  <si>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</si>
  <si>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</si>
  <si>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</si>
  <si>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</si>
  <si>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</si>
  <si>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</si>
  <si>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</si>
  <si>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</si>
  <si>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</si>
  <si>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</si>
  <si>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</si>
  <si>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</si>
  <si>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</si>
  <si>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</si>
  <si>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</si>
  <si>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</si>
  <si>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</si>
  <si>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</si>
  <si>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</si>
  <si>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</si>
  <si>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</si>
  <si>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</si>
  <si>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</si>
  <si>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</si>
  <si>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</si>
  <si>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</si>
  <si>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</si>
  <si>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</si>
  <si>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</si>
  <si>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</si>
  <si>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</si>
  <si>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</si>
  <si>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</si>
  <si>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</si>
  <si>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</si>
  <si>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</si>
  <si>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</si>
  <si>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</si>
  <si>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</si>
  <si>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</si>
  <si>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</si>
  <si>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</si>
  <si>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</si>
  <si>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</si>
  <si>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</si>
  <si>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</si>
  <si>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</si>
  <si>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</si>
  <si>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</si>
  <si>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</si>
  <si>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</si>
  <si>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</si>
  <si>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</si>
  <si>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</si>
  <si>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</si>
  <si>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</si>
  <si>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</si>
  <si>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</si>
  <si>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</si>
  <si>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</si>
  <si>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</si>
  <si>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</si>
  <si>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</si>
  <si>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</si>
  <si>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</si>
  <si>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</si>
  <si>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</si>
  <si>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</si>
  <si>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</si>
  <si>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</si>
  <si>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</si>
  <si>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</si>
  <si>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</si>
  <si>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</si>
  <si>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</si>
  <si>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</si>
  <si>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</si>
  <si>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</si>
  <si>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</si>
  <si>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</si>
  <si>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</si>
  <si>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</si>
  <si>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</si>
  <si>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</si>
  <si>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</si>
  <si>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</si>
  <si>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</si>
  <si>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</si>
  <si>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</si>
  <si>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</si>
  <si>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</si>
  <si>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</si>
  <si>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</si>
  <si>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</si>
  <si>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</si>
  <si>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</si>
  <si>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</si>
  <si>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</si>
  <si>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</si>
  <si>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</si>
  <si>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</si>
  <si>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</si>
  <si>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</si>
  <si>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</si>
  <si>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</si>
  <si>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</si>
  <si>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</si>
  <si>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</si>
  <si>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</si>
  <si>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</si>
  <si>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</si>
  <si>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</si>
  <si>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</si>
  <si>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</si>
  <si>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</si>
  <si>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</si>
  <si>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</si>
  <si>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</si>
  <si>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</si>
  <si>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</si>
  <si>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</si>
  <si>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</si>
  <si>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</si>
  <si>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</si>
  <si>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</si>
  <si>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</si>
  <si>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</si>
  <si>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</si>
  <si>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</si>
  <si>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</si>
  <si>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</si>
  <si>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</si>
  <si>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</si>
  <si>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</si>
  <si>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</si>
  <si>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</si>
  <si>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</si>
  <si>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</si>
  <si>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</si>
  <si>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</si>
  <si>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</si>
  <si>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</si>
  <si>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</si>
  <si>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</si>
  <si>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</si>
  <si>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</si>
  <si>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</si>
  <si>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</si>
  <si>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</si>
  <si>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</si>
  <si>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</si>
  <si>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</si>
  <si>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</si>
  <si>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</si>
  <si>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</si>
  <si>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</si>
  <si>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</si>
  <si>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</si>
  <si>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</si>
  <si>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</si>
  <si>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</si>
  <si>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</si>
  <si>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</si>
  <si>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</si>
  <si>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</si>
  <si>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</si>
  <si>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</si>
  <si>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</si>
  <si>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</si>
  <si>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</si>
  <si>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</si>
  <si>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</si>
  <si>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</si>
  <si>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</si>
  <si>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</si>
  <si>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</si>
  <si>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</si>
  <si>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</si>
  <si>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</si>
  <si>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</si>
  <si>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</si>
  <si>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</si>
  <si>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</si>
  <si>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</si>
  <si>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</si>
  <si>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</si>
  <si>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</si>
  <si>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</si>
  <si>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</si>
  <si>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</si>
  <si>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</si>
  <si>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</si>
  <si>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</si>
  <si>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</si>
  <si>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</si>
  <si>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</si>
  <si>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</si>
  <si>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</si>
  <si>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</si>
  <si>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</si>
  <si>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</si>
  <si>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</si>
  <si>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</si>
  <si>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</si>
  <si>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</si>
  <si>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</si>
  <si>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</si>
  <si>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</si>
  <si>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</si>
  <si>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</si>
  <si>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</si>
  <si>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</si>
  <si>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</si>
  <si>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</si>
  <si>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</si>
  <si>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</si>
  <si>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</si>
  <si>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</si>
  <si>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</si>
  <si>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</si>
  <si>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</si>
  <si>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</si>
  <si>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</si>
  <si>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</si>
  <si>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</si>
  <si>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</si>
  <si>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</si>
  <si>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</si>
  <si>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</si>
  <si>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</si>
  <si>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</si>
  <si>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</si>
  <si>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</si>
  <si>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</si>
  <si>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</si>
  <si>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</si>
  <si>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</si>
  <si>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</si>
  <si>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</si>
  <si>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</si>
  <si>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</si>
  <si>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</si>
  <si>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</si>
  <si>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</si>
  <si>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</si>
  <si>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</si>
  <si>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</si>
  <si>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</si>
  <si>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</si>
  <si>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</si>
  <si>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</si>
  <si>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</si>
  <si>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</si>
  <si>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</si>
  <si>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</si>
  <si>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</si>
  <si>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</si>
  <si>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</si>
  <si>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</si>
  <si>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</si>
  <si>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</si>
  <si>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</si>
  <si>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</si>
  <si>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</si>
  <si>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</si>
  <si>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</si>
  <si>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</si>
  <si>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</si>
  <si>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</si>
  <si>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</si>
  <si>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</si>
  <si>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</si>
  <si>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</si>
  <si>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</si>
  <si>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</si>
  <si>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</si>
  <si>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</si>
  <si>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</si>
  <si>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</si>
  <si>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</si>
  <si>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</si>
  <si>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</si>
  <si>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</si>
  <si>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</si>
  <si>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</si>
  <si>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</si>
  <si>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</si>
  <si>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</si>
  <si>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</si>
  <si>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</si>
  <si>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</si>
  <si>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</si>
  <si>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</si>
  <si>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</si>
  <si>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</si>
  <si>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</si>
  <si>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</si>
  <si>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</si>
  <si>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</si>
  <si>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</si>
  <si>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</si>
  <si>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</si>
  <si>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</si>
  <si>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</si>
  <si>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</si>
  <si>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</si>
  <si>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</si>
  <si>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</si>
  <si>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</si>
  <si>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</si>
  <si>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</si>
  <si>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</si>
  <si>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</si>
  <si>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</si>
  <si>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</si>
  <si>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</si>
  <si>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</si>
  <si>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</si>
  <si>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</si>
  <si>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</si>
  <si>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</si>
  <si>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</si>
  <si>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</si>
  <si>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</si>
  <si>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</si>
  <si>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</si>
  <si>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</si>
  <si>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</si>
  <si>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</si>
  <si>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</si>
  <si>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</si>
  <si>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</si>
  <si>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</si>
  <si>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</si>
  <si>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</si>
  <si>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</si>
  <si>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</si>
  <si>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</si>
  <si>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</si>
  <si>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</si>
  <si>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</si>
  <si>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</si>
  <si>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</si>
  <si>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</si>
  <si>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</si>
  <si>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</si>
  <si>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</si>
  <si>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</si>
  <si>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</si>
  <si>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</si>
  <si>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</si>
  <si>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</si>
  <si>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</si>
  <si>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</si>
  <si>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</si>
  <si>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</si>
  <si>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</si>
  <si>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</si>
  <si>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</si>
  <si>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</si>
  <si>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</si>
  <si>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</si>
  <si>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</si>
  <si>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</si>
  <si>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</si>
  <si>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</si>
  <si>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</si>
  <si>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</si>
  <si>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</si>
  <si>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</si>
  <si>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</si>
  <si>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</si>
  <si>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</si>
  <si>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</si>
  <si>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</si>
  <si>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</si>
  <si>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</si>
  <si>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</si>
  <si>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</si>
  <si>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</si>
  <si>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</si>
  <si>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</si>
  <si>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</si>
  <si>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</si>
  <si>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</si>
  <si>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</si>
  <si>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</si>
  <si>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</si>
  <si>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</si>
  <si>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</si>
  <si>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</si>
  <si>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</si>
  <si>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</si>
  <si>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</si>
  <si>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</si>
  <si>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</si>
  <si>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</si>
  <si>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</si>
  <si>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</si>
  <si>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</si>
  <si>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</si>
  <si>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</si>
  <si>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</si>
  <si>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</si>
  <si>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</si>
  <si>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</si>
  <si>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</si>
  <si>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</si>
  <si>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</si>
  <si>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</si>
  <si>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</si>
  <si>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</si>
  <si>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</si>
  <si>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</si>
  <si>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</si>
  <si>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</si>
  <si>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</si>
  <si>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</si>
  <si>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</si>
  <si>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</si>
  <si>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</si>
  <si>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</si>
  <si>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</si>
  <si>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</si>
  <si>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</si>
  <si>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</si>
  <si>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</si>
  <si>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</si>
  <si>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</si>
  <si>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</si>
  <si>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</si>
  <si>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</si>
  <si>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</si>
  <si>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</si>
  <si>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</si>
  <si>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</si>
  <si>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</si>
  <si>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</si>
  <si>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</si>
  <si>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</si>
  <si>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</si>
  <si>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</si>
  <si>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</si>
  <si>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</si>
  <si>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</si>
  <si>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</si>
  <si>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</si>
  <si>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</si>
  <si>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</si>
  <si>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</si>
  <si>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</si>
  <si>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</si>
  <si>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</si>
  <si>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</si>
  <si>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</si>
  <si>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</si>
  <si>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</si>
  <si>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</si>
  <si>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</si>
  <si>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</si>
  <si>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</si>
  <si>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</si>
  <si>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</si>
  <si>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</si>
  <si>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</si>
  <si>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</si>
  <si>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</si>
  <si>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</si>
  <si>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</si>
  <si>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</si>
  <si>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</si>
  <si>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</si>
  <si>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</si>
  <si>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</si>
  <si>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</si>
  <si>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</si>
  <si>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</si>
  <si>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</si>
  <si>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</si>
  <si>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</si>
  <si>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</si>
  <si>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</si>
  <si>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</si>
  <si>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</si>
  <si>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</si>
  <si>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</si>
  <si>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</si>
  <si>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</si>
  <si>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</si>
  <si>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</si>
  <si>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</si>
  <si>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</si>
  <si>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</si>
  <si>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</si>
  <si>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</si>
  <si>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</si>
  <si>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</si>
  <si>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</si>
  <si>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</si>
  <si>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</si>
  <si>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</si>
  <si>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</si>
  <si>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</si>
  <si>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</si>
  <si>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</si>
  <si>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</si>
  <si>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</si>
  <si>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</si>
  <si>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</si>
  <si>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</si>
  <si>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</si>
  <si>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</si>
  <si>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</si>
  <si>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</si>
  <si>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</si>
  <si>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</si>
  <si>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</si>
  <si>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</si>
  <si>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</si>
  <si>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</si>
  <si>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</si>
  <si>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</si>
  <si>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</si>
  <si>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</si>
  <si>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</si>
  <si>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</si>
  <si>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</si>
  <si>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</si>
  <si>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</si>
  <si>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</si>
  <si>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</si>
  <si>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</si>
  <si>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</si>
  <si>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</si>
  <si>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</si>
  <si>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</si>
  <si>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</si>
  <si>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</si>
  <si>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</si>
  <si>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</si>
  <si>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</si>
  <si>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</si>
  <si>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</si>
  <si>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</si>
  <si>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</si>
  <si>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</si>
  <si>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</si>
  <si>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</si>
  <si>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</si>
  <si>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</si>
  <si>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</si>
  <si>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</si>
  <si>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</si>
  <si>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</si>
  <si>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</si>
  <si>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</si>
  <si>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</si>
  <si>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</si>
  <si>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</si>
  <si>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</si>
  <si>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</si>
  <si>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</si>
  <si>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</si>
  <si>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</si>
  <si>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</si>
  <si>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</si>
  <si>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</si>
  <si>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</si>
  <si>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</si>
  <si>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</si>
  <si>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</si>
  <si>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</si>
  <si>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</si>
  <si>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</si>
  <si>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</si>
  <si>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</si>
  <si>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</si>
  <si>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</si>
  <si>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</si>
  <si>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</si>
  <si>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</si>
  <si>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</si>
  <si>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</si>
  <si>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</si>
  <si>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</si>
  <si>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</si>
  <si>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</si>
  <si>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</si>
  <si>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</si>
  <si>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</si>
  <si>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</si>
  <si>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</si>
  <si>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</si>
  <si>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</si>
  <si>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</si>
  <si>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</si>
  <si>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</si>
  <si>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</si>
  <si>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</si>
  <si>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</si>
  <si>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</si>
  <si>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</si>
  <si>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</si>
  <si>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</si>
  <si>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</si>
  <si>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</si>
  <si>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</si>
  <si>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</si>
  <si>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</si>
  <si>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</si>
  <si>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</si>
  <si>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</si>
  <si>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</si>
  <si>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</si>
  <si>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</si>
  <si>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</si>
  <si>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</si>
  <si>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</si>
  <si>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</si>
  <si>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</si>
  <si>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</si>
  <si>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</si>
  <si>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</si>
  <si>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</si>
  <si>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</si>
  <si>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</si>
  <si>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</si>
  <si>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</si>
  <si>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</si>
  <si>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</si>
  <si>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</si>
  <si>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</si>
  <si>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</si>
  <si>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</si>
  <si>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</si>
  <si>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</si>
  <si>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</si>
  <si>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</si>
  <si>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</si>
  <si>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</si>
  <si>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</si>
  <si>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</si>
  <si>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</si>
  <si>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</si>
  <si>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</si>
  <si>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</si>
  <si>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</si>
  <si>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</si>
  <si>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</si>
  <si>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</si>
  <si>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</si>
  <si>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</si>
  <si>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</si>
  <si>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</si>
  <si>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</si>
  <si>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</si>
  <si>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</si>
  <si>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</si>
  <si>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</si>
  <si>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</si>
  <si>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</si>
  <si>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</si>
  <si>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</si>
  <si>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</si>
  <si>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</si>
  <si>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</si>
  <si>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</si>
  <si>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</si>
  <si>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</si>
  <si>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</si>
  <si>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</si>
  <si>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</si>
  <si>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</si>
  <si>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</si>
  <si>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</si>
  <si>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</si>
  <si>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</si>
  <si>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</si>
  <si>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</si>
  <si>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</si>
  <si>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</si>
  <si>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</si>
  <si>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</si>
  <si>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</si>
  <si>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</si>
  <si>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</si>
  <si>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</si>
  <si>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</si>
  <si>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</si>
  <si>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</si>
  <si>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</si>
  <si>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</si>
  <si>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</si>
  <si>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</si>
  <si>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</si>
  <si>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</si>
  <si>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</si>
  <si>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</si>
  <si>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</si>
  <si>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</si>
  <si>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</si>
  <si>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</si>
  <si>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</si>
  <si>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</si>
  <si>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</si>
  <si>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</si>
  <si>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</si>
  <si>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</si>
  <si>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</si>
  <si>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</si>
  <si>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</si>
  <si>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</si>
  <si>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</si>
  <si>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</si>
  <si>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</si>
  <si>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</si>
  <si>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</si>
  <si>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</si>
  <si>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</si>
  <si>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</si>
  <si>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</si>
  <si>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</si>
  <si>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</si>
  <si>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</si>
  <si>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</si>
  <si>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</si>
  <si>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</si>
  <si>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</si>
  <si>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</si>
  <si>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</si>
  <si>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</si>
  <si>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</si>
  <si>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</si>
  <si>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</si>
  <si>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</si>
  <si>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</si>
  <si>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</si>
  <si>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</si>
  <si>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</si>
  <si>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</si>
  <si>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</si>
  <si>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</si>
  <si>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</si>
  <si>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</si>
  <si>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</si>
  <si>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</si>
  <si>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</si>
  <si>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</si>
  <si>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</si>
  <si>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</si>
  <si>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</si>
  <si>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</si>
  <si>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</si>
  <si>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</si>
  <si>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</si>
  <si>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</si>
  <si>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</si>
  <si>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</si>
  <si>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</si>
  <si>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</si>
  <si>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</si>
  <si>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</si>
  <si>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</si>
  <si>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</si>
  <si>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</si>
  <si>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</si>
  <si>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</si>
  <si>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</si>
  <si>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</si>
  <si>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</si>
  <si>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</si>
  <si>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</si>
  <si>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</si>
  <si>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</si>
  <si>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</si>
  <si>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</si>
  <si>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</si>
  <si>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</si>
  <si>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</si>
  <si>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</si>
  <si>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</si>
  <si>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</si>
  <si>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</si>
  <si>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</si>
  <si>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</si>
  <si>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</si>
  <si>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</si>
  <si>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</si>
  <si>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</si>
  <si>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</si>
  <si>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</si>
  <si>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</si>
  <si>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</si>
  <si>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</si>
  <si>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</si>
  <si>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</si>
  <si>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</si>
  <si>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</si>
  <si>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</si>
  <si>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</si>
  <si>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</si>
  <si>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</si>
  <si>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</si>
  <si>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</si>
  <si>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</si>
  <si>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</si>
  <si>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</si>
  <si>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</si>
  <si>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</si>
  <si>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</si>
  <si>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</si>
  <si>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</si>
  <si>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</si>
  <si>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</si>
  <si>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</si>
  <si>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</si>
  <si>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</si>
  <si>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</si>
  <si>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</si>
  <si>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</si>
  <si>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</si>
  <si>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</si>
  <si>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</si>
  <si>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</si>
  <si>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</si>
  <si>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</si>
  <si>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</si>
  <si>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</si>
  <si>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</si>
  <si>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</si>
  <si>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</si>
  <si>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</si>
  <si>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</si>
  <si>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</si>
  <si>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</si>
  <si>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</si>
  <si>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</si>
  <si>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</si>
  <si>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</si>
  <si>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</si>
  <si>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</si>
  <si>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</si>
  <si>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</si>
  <si>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</si>
  <si>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</si>
  <si>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</si>
  <si>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</si>
  <si>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</si>
  <si>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</si>
  <si>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</si>
  <si>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</si>
  <si>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</si>
  <si>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</si>
  <si>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</si>
  <si>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</si>
  <si>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</si>
  <si>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</si>
  <si>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</si>
  <si>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</si>
  <si>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</si>
  <si>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</si>
  <si>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</si>
  <si>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</si>
  <si>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</si>
  <si>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</si>
  <si>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</si>
  <si>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</si>
  <si>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</si>
  <si>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</si>
  <si>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</si>
  <si>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</si>
  <si>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</si>
  <si>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</si>
  <si>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</si>
  <si>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</si>
  <si>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</si>
  <si>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</si>
  <si>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</si>
  <si>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</si>
  <si>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</si>
  <si>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</si>
  <si>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</si>
  <si>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</si>
  <si>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</si>
  <si>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</si>
  <si>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</si>
  <si>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</si>
  <si>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</si>
  <si>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</si>
  <si>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</si>
  <si>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</si>
  <si>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</si>
  <si>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</si>
  <si>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</si>
  <si>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</si>
  <si>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</si>
  <si>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</si>
  <si>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</si>
  <si>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</si>
  <si>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</si>
  <si>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</si>
  <si>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</si>
  <si>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</si>
  <si>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</si>
  <si>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</si>
  <si>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</si>
  <si>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</si>
  <si>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</si>
  <si>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</si>
  <si>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</si>
  <si>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</si>
  <si>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</si>
  <si>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</si>
  <si>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</si>
  <si>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</si>
  <si>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</si>
  <si>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</si>
  <si>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</si>
  <si>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</si>
  <si>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</si>
  <si>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</si>
  <si>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</si>
  <si>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</si>
  <si>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</si>
  <si>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</si>
  <si>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</si>
  <si>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</si>
  <si>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</si>
  <si>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</si>
  <si>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</si>
  <si>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</si>
  <si>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</si>
  <si>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</si>
  <si>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</si>
  <si>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</si>
  <si>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</si>
  <si>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</si>
  <si>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</si>
  <si>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</si>
  <si>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</si>
  <si>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</si>
  <si>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</si>
  <si>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</si>
  <si>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</si>
  <si>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</si>
  <si>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</si>
  <si>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</si>
  <si>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</si>
  <si>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</si>
  <si>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</si>
  <si>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</si>
  <si>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</si>
  <si>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</si>
  <si>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</si>
  <si>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</si>
  <si>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</si>
  <si>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</si>
  <si>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</si>
  <si>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</si>
  <si>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</si>
  <si>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</si>
  <si>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</si>
  <si>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</si>
  <si>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</si>
  <si>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</si>
  <si>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</si>
  <si>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</si>
  <si>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</si>
  <si>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</si>
  <si>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</si>
  <si>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</si>
  <si>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</si>
  <si>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</si>
  <si>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</si>
  <si>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</si>
  <si>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</si>
  <si>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</si>
  <si>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</si>
  <si>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</si>
  <si>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</si>
  <si>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</si>
  <si>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</si>
  <si>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</si>
  <si>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</si>
  <si>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</si>
  <si>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</si>
  <si>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</si>
  <si>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</si>
  <si>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</si>
  <si>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</si>
  <si>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</si>
  <si>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</si>
  <si>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</si>
  <si>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</si>
  <si>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</si>
  <si>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</si>
  <si>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</si>
  <si>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</si>
  <si>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</si>
  <si>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</si>
  <si>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</si>
  <si>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</si>
  <si>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</si>
  <si>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</si>
  <si>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</si>
  <si>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</si>
  <si>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</si>
  <si>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</si>
  <si>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</si>
  <si>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</si>
  <si>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</si>
  <si>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</si>
  <si>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</si>
  <si>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</si>
  <si>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</si>
  <si>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</si>
  <si>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</si>
  <si>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</si>
  <si>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</si>
  <si>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</si>
  <si>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</si>
  <si>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</si>
  <si>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</si>
  <si>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</si>
  <si>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</si>
  <si>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</si>
  <si>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</si>
  <si>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</si>
  <si>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</si>
  <si>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</si>
  <si>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</si>
  <si>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</si>
  <si>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</si>
  <si>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</si>
  <si>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</si>
  <si>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</si>
  <si>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</si>
  <si>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</si>
  <si>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</si>
  <si>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</si>
  <si>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</si>
  <si>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</si>
  <si>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</si>
  <si>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</si>
  <si>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</si>
  <si>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</si>
  <si>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</si>
  <si>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</si>
  <si>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</si>
  <si>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</si>
  <si>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</si>
  <si>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</si>
  <si>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</si>
  <si>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</si>
  <si>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</si>
  <si>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</si>
  <si>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</si>
  <si>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</si>
  <si>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</si>
  <si>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</si>
  <si>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</si>
  <si>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</si>
  <si>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</si>
  <si>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</si>
  <si>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</si>
  <si>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</si>
  <si>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</si>
  <si>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</si>
  <si>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</si>
  <si>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</si>
  <si>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</si>
  <si>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</si>
  <si>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</si>
  <si>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</si>
  <si>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</si>
  <si>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</si>
  <si>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</si>
  <si>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</si>
  <si>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</si>
  <si>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</si>
  <si>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</si>
  <si>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</si>
  <si>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</si>
  <si>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</si>
  <si>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</si>
  <si>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</si>
  <si>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</si>
  <si>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</si>
  <si>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</si>
  <si>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</si>
  <si>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</si>
  <si>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</si>
  <si>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</si>
  <si>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</si>
  <si>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</si>
  <si>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</si>
  <si>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</si>
  <si>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</si>
  <si>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</si>
  <si>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</si>
  <si>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</si>
  <si>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</si>
  <si>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</si>
  <si>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</si>
  <si>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</si>
  <si>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</si>
  <si>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</si>
  <si>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</si>
  <si>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</si>
  <si>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</si>
  <si>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</si>
  <si>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</si>
  <si>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</si>
  <si>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</si>
  <si>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</si>
  <si>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</si>
  <si>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</si>
  <si>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</si>
  <si>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</si>
  <si>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</si>
  <si>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</si>
  <si>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</si>
  <si>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</si>
  <si>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</si>
  <si>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</si>
  <si>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</si>
  <si>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</si>
  <si>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</si>
  <si>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</si>
  <si>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</si>
  <si>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</si>
  <si>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</si>
  <si>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</si>
  <si>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</si>
  <si>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</si>
  <si>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</si>
  <si>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</si>
  <si>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</si>
  <si>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</si>
  <si>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</si>
  <si>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</si>
  <si>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</si>
  <si>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</si>
  <si>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</si>
  <si>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</si>
  <si>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</si>
  <si>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</si>
  <si>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</si>
  <si>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</si>
  <si>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</si>
  <si>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</si>
  <si>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</si>
  <si>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</si>
  <si>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</si>
  <si>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</si>
  <si>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</si>
  <si>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</si>
  <si>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</si>
  <si>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</si>
  <si>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</si>
  <si>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</si>
  <si>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</si>
  <si>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</si>
  <si>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</si>
  <si>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</si>
  <si>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</si>
  <si>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</si>
  <si>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</si>
  <si>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</si>
  <si>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</si>
  <si>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</si>
  <si>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</si>
  <si>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</si>
  <si>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</si>
  <si>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</si>
  <si>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</si>
  <si>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</si>
  <si>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</si>
  <si>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</si>
  <si>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</si>
  <si>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</si>
  <si>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</si>
  <si>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</si>
  <si>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</si>
  <si>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</si>
  <si>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</si>
  <si>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</si>
  <si>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</si>
  <si>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</si>
  <si>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</si>
  <si>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</si>
  <si>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</si>
  <si>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</si>
  <si>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</si>
  <si>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</si>
  <si>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</si>
  <si>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</si>
  <si>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</si>
  <si>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</si>
  <si>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</si>
  <si>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</si>
  <si>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</si>
  <si>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</si>
  <si>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</si>
  <si>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</si>
  <si>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</si>
  <si>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</si>
  <si>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</si>
  <si>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</si>
  <si>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</si>
  <si>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</si>
  <si>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</si>
  <si>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</si>
  <si>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</si>
  <si>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</si>
  <si>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</si>
  <si>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</si>
  <si>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</si>
  <si>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</si>
  <si>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</si>
  <si>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</si>
  <si>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</si>
  <si>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</si>
  <si>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</si>
  <si>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</si>
  <si>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</si>
  <si>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</si>
  <si>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</si>
  <si>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</si>
  <si>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</si>
  <si>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</si>
  <si>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</si>
  <si>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</si>
  <si>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</si>
  <si>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</si>
  <si>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</si>
  <si>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</si>
  <si>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</si>
  <si>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</si>
  <si>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</si>
  <si>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</si>
  <si>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</si>
  <si>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</si>
  <si>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</si>
  <si>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</si>
  <si>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</si>
  <si>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</si>
  <si>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</si>
  <si>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</si>
  <si>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</si>
  <si>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</si>
  <si>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</si>
  <si>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</si>
  <si>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</si>
  <si>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</si>
  <si>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</si>
  <si>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</si>
  <si>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</si>
  <si>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</si>
  <si>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</si>
  <si>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</si>
  <si>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</si>
  <si>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</si>
  <si>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</si>
  <si>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</si>
  <si>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</si>
  <si>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</si>
  <si>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</si>
  <si>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</si>
  <si>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</si>
  <si>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</si>
  <si>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</si>
  <si>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</si>
  <si>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</si>
  <si>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</si>
  <si>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</si>
  <si>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</si>
  <si>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</si>
  <si>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</si>
  <si>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</si>
  <si>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</si>
  <si>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</si>
  <si>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</si>
  <si>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</si>
  <si>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</si>
  <si>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</si>
  <si>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</si>
  <si>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</si>
  <si>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</si>
  <si>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</si>
  <si>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</si>
  <si>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</si>
  <si>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</si>
  <si>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</si>
  <si>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</si>
  <si>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</si>
  <si>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</si>
  <si>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</si>
  <si>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</si>
  <si>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</si>
  <si>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</si>
  <si>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</si>
  <si>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</si>
  <si>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</si>
  <si>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</si>
  <si>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</si>
  <si>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</si>
  <si>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</si>
  <si>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</si>
  <si>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</si>
  <si>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</si>
  <si>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</si>
  <si>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</si>
  <si>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</si>
  <si>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</si>
  <si>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</si>
  <si>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</si>
  <si>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</si>
  <si>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</si>
  <si>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</si>
  <si>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</si>
  <si>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</si>
  <si>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</si>
  <si>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</si>
  <si>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</si>
  <si>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</si>
  <si>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</si>
  <si>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</si>
  <si>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</si>
  <si>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</si>
  <si>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</si>
  <si>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</si>
  <si>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</si>
  <si>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</si>
  <si>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</si>
  <si>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</si>
  <si>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</si>
  <si>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</si>
  <si>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</si>
  <si>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</si>
  <si>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</si>
  <si>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</si>
  <si>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</si>
  <si>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</si>
  <si>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</si>
  <si>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</si>
  <si>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</si>
  <si>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</si>
  <si>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</si>
  <si>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</si>
  <si>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</si>
  <si>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</si>
  <si>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</si>
  <si>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</si>
  <si>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</si>
  <si>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</si>
  <si>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</si>
  <si>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</si>
  <si>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</si>
  <si>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</si>
  <si>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</si>
  <si>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</si>
  <si>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</si>
  <si>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</si>
  <si>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</si>
  <si>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</si>
  <si>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</si>
  <si>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</si>
  <si>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</si>
  <si>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</si>
  <si>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</si>
  <si>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</si>
  <si>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</si>
  <si>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</si>
  <si>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</si>
  <si>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</si>
  <si>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</si>
  <si>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</si>
  <si>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</si>
  <si>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</si>
  <si>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</si>
  <si>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</si>
  <si>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</si>
  <si>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</si>
  <si>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</si>
  <si>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</si>
  <si>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</si>
  <si>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</si>
  <si>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</si>
  <si>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</si>
  <si>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</si>
  <si>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</si>
  <si>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</si>
  <si>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</si>
  <si>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</si>
  <si>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</si>
  <si>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</si>
  <si>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</si>
  <si>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</si>
  <si>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</si>
  <si>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</si>
  <si>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</si>
  <si>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</si>
  <si>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</si>
  <si>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</si>
  <si>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</si>
  <si>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</si>
  <si>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</si>
  <si>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</si>
  <si>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</si>
  <si>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</si>
  <si>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</si>
  <si>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</si>
  <si>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</si>
  <si>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</si>
  <si>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</si>
  <si>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</si>
  <si>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</si>
  <si>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</si>
  <si>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</si>
  <si>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</si>
  <si>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</si>
  <si>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</si>
  <si>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</si>
  <si>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</si>
  <si>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</si>
  <si>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</si>
  <si>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</si>
  <si>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</si>
  <si>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</si>
  <si>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</si>
  <si>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</si>
  <si>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</si>
  <si>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</si>
  <si>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</si>
  <si>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</si>
  <si>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</si>
  <si>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</si>
  <si>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</si>
  <si>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</si>
  <si>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</si>
  <si>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</si>
  <si>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</si>
  <si>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</si>
  <si>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</si>
  <si>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</si>
  <si>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</si>
  <si>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</si>
  <si>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</si>
  <si>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</si>
  <si>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</si>
  <si>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</si>
  <si>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</si>
  <si>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</si>
  <si>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</si>
  <si>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</si>
  <si>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</si>
  <si>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</si>
  <si>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</si>
  <si>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</si>
  <si>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</si>
  <si>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</si>
  <si>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</si>
  <si>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</si>
  <si>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</si>
  <si>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</si>
  <si>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</si>
  <si>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</si>
  <si>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</si>
  <si>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</si>
  <si>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</si>
  <si>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</si>
  <si>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</si>
  <si>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</si>
  <si>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</si>
  <si>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</si>
  <si>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</si>
  <si>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</si>
  <si>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</si>
  <si>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</si>
  <si>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</si>
  <si>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</si>
  <si>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</si>
  <si>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</si>
  <si>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</si>
  <si>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</si>
  <si>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</si>
  <si>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</si>
  <si>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</si>
  <si>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</si>
  <si>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</si>
  <si>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</si>
  <si>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</si>
  <si>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</si>
  <si>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</si>
  <si>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</si>
  <si>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</si>
  <si>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</si>
  <si>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</si>
  <si>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</si>
  <si>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</si>
  <si>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</si>
  <si>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</si>
  <si>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</si>
  <si>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</si>
  <si>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</si>
  <si>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</si>
  <si>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</si>
  <si>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</si>
  <si>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</si>
  <si>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</si>
  <si>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</si>
  <si>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</si>
  <si>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</si>
  <si>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</si>
  <si>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</si>
  <si>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</si>
  <si>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</si>
  <si>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</si>
  <si>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</si>
  <si>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</si>
  <si>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</si>
  <si>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</si>
  <si>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</si>
  <si>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</si>
  <si>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</si>
  <si>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</si>
  <si>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</si>
  <si>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</si>
  <si>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</si>
  <si>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</si>
  <si>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</si>
  <si>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</si>
  <si>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</si>
  <si>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</si>
  <si>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</si>
  <si>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</si>
  <si>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</si>
  <si>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</si>
  <si>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</si>
  <si>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</si>
  <si>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</si>
  <si>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</si>
  <si>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</si>
  <si>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</si>
  <si>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</si>
  <si>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</si>
  <si>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</si>
  <si>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</si>
  <si>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</si>
  <si>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</si>
  <si>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</si>
  <si>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</si>
  <si>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</si>
  <si>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</si>
  <si>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</si>
  <si>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</si>
  <si>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</si>
  <si>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</si>
  <si>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</si>
  <si>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</si>
  <si>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</si>
  <si>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</si>
  <si>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</si>
  <si>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</si>
  <si>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</si>
  <si>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</si>
  <si>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</si>
  <si>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</si>
  <si>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</si>
  <si>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</si>
  <si>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</si>
  <si>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</si>
  <si>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</si>
  <si>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</si>
  <si>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</si>
  <si>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</si>
  <si>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</si>
  <si>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</si>
  <si>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</si>
  <si>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</si>
  <si>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</si>
  <si>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</si>
  <si>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</si>
  <si>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</si>
  <si>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</si>
  <si>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</si>
  <si>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</si>
  <si>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</si>
  <si>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</si>
  <si>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</si>
  <si>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</si>
  <si>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</si>
  <si>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</si>
  <si>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</si>
  <si>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</si>
  <si>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</si>
  <si>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</si>
  <si>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</si>
  <si>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</si>
  <si>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</si>
  <si>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</si>
  <si>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</si>
  <si>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</si>
  <si>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</si>
  <si>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</si>
  <si>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</si>
  <si>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</si>
  <si>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</si>
  <si>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</si>
  <si>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</si>
  <si>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</si>
  <si>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</si>
  <si>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</si>
  <si>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</si>
  <si>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</si>
  <si>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</si>
  <si>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</si>
  <si>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</si>
  <si>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</si>
  <si>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</si>
  <si>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</si>
  <si>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</si>
  <si>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</si>
  <si>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</si>
  <si>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</si>
  <si>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</si>
  <si>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</si>
  <si>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</si>
  <si>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</si>
  <si>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</si>
  <si>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</si>
  <si>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</si>
  <si>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</si>
  <si>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</si>
  <si>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</si>
  <si>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</si>
  <si>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</si>
  <si>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</si>
  <si>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</si>
  <si>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</si>
  <si>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</si>
  <si>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</si>
  <si>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</si>
  <si>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</si>
  <si>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</si>
  <si>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</si>
  <si>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</si>
  <si>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</si>
  <si>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</si>
  <si>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</si>
  <si>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</si>
  <si>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</si>
  <si>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</si>
  <si>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</si>
  <si>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</si>
  <si>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</si>
  <si>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</si>
  <si>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</si>
  <si>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</si>
  <si>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</si>
  <si>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</si>
  <si>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</si>
  <si>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</si>
  <si>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</si>
  <si>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</si>
  <si>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</si>
  <si>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</si>
  <si>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</si>
  <si>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</si>
  <si>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</si>
  <si>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</si>
  <si>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</si>
  <si>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</si>
  <si>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</si>
  <si>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</si>
  <si>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</si>
  <si>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</si>
  <si>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</si>
  <si>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</si>
  <si>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</si>
  <si>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</si>
  <si>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</si>
  <si>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</si>
  <si>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</si>
  <si>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</si>
  <si>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</si>
  <si>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</si>
  <si>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</si>
  <si>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</si>
  <si>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</si>
  <si>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</si>
  <si>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</si>
  <si>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</si>
  <si>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</si>
  <si>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</si>
  <si>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</si>
  <si>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</si>
  <si>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</si>
  <si>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</si>
  <si>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</si>
  <si>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</si>
  <si>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</si>
  <si>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</si>
  <si>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</si>
  <si>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</si>
  <si>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</si>
  <si>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</si>
  <si>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</si>
  <si>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</si>
  <si>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</si>
  <si>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</si>
  <si>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</si>
  <si>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</si>
  <si>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</si>
  <si>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</si>
  <si>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</si>
  <si>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</si>
  <si>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</si>
  <si>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</si>
  <si>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</si>
  <si>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</si>
  <si>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</si>
  <si>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</si>
  <si>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</si>
  <si>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</si>
  <si>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</si>
  <si>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</si>
  <si>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</si>
  <si>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</si>
  <si>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</si>
  <si>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</si>
  <si>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</si>
  <si>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</si>
  <si>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</si>
  <si>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</si>
  <si>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</si>
  <si>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</si>
  <si>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</si>
  <si>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</si>
  <si>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</si>
  <si>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</si>
  <si>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</si>
  <si>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</si>
  <si>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</si>
  <si>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</si>
  <si>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</si>
  <si>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</si>
  <si>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</si>
  <si>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</si>
  <si>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</si>
  <si>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</si>
  <si>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</si>
  <si>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</si>
  <si>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</si>
  <si>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</si>
  <si>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</si>
  <si>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</si>
  <si>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</si>
  <si>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</si>
  <si>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</si>
  <si>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</si>
  <si>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</si>
  <si>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</si>
  <si>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</si>
  <si>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</si>
  <si>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</si>
  <si>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</si>
  <si>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</si>
  <si>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</si>
  <si>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</si>
  <si>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</si>
  <si>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</si>
  <si>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</si>
  <si>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</si>
  <si>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</si>
  <si>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</si>
  <si>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</si>
  <si>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</si>
  <si>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</si>
  <si>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</si>
  <si>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</si>
  <si>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</si>
  <si>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</si>
  <si>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</si>
  <si>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</si>
  <si>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</si>
  <si>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</si>
  <si>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</si>
  <si>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</si>
  <si>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</si>
  <si>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</si>
  <si>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</si>
  <si>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</si>
  <si>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</si>
  <si>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</si>
  <si>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</si>
  <si>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</si>
  <si>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</si>
  <si>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</si>
  <si>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</si>
  <si>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</si>
  <si>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</si>
  <si>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</si>
  <si>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</si>
  <si>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</si>
  <si>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</si>
  <si>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</si>
  <si>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</si>
  <si>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</si>
  <si>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</si>
  <si>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</si>
  <si>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</si>
  <si>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</si>
  <si>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</si>
  <si>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</si>
  <si>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</si>
  <si>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</si>
  <si>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</si>
  <si>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</si>
  <si>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</si>
  <si>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</si>
  <si>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</si>
  <si>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</si>
  <si>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</si>
  <si>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</si>
  <si>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</si>
  <si>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</si>
  <si>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</si>
  <si>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</si>
  <si>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</si>
  <si>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</si>
  <si>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</si>
  <si>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</si>
  <si>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</si>
  <si>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</si>
  <si>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</si>
  <si>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</si>
  <si>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</si>
  <si>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</si>
  <si>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</si>
  <si>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</si>
  <si>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</si>
  <si>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</si>
  <si>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</si>
  <si>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</si>
  <si>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</si>
  <si>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</si>
  <si>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</si>
  <si>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</si>
  <si>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</si>
  <si>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</si>
  <si>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</si>
  <si>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</si>
  <si>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</si>
  <si>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</si>
  <si>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</si>
  <si>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</si>
  <si>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</si>
  <si>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</si>
  <si>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</si>
  <si>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</si>
  <si>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</si>
  <si>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</si>
  <si>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</si>
  <si>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</si>
  <si>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</si>
  <si>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</si>
  <si>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</si>
  <si>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</si>
  <si>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</si>
  <si>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</si>
  <si>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</si>
  <si>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</si>
  <si>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</si>
  <si>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</si>
  <si>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</si>
  <si>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</si>
  <si>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</si>
  <si>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</si>
  <si>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</si>
  <si>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</si>
  <si>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</si>
  <si>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</si>
  <si>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</si>
  <si>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</si>
  <si>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</si>
  <si>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</si>
  <si>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</si>
  <si>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</si>
  <si>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</si>
  <si>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</si>
  <si>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</si>
  <si>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</si>
  <si>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</si>
  <si>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</si>
  <si>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</si>
  <si>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</si>
  <si>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</si>
  <si>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</si>
  <si>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</si>
  <si>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</si>
  <si>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</si>
  <si>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</si>
  <si>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</si>
  <si>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</si>
  <si>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</si>
  <si>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</si>
  <si>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</si>
  <si>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</si>
  <si>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</si>
  <si>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</si>
  <si>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</si>
  <si>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</si>
  <si>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</si>
  <si>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</si>
  <si>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</si>
  <si>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</si>
  <si>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</si>
  <si>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</si>
  <si>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</si>
  <si>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</si>
  <si>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</si>
  <si>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</si>
  <si>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</si>
  <si>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</si>
  <si>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</si>
  <si>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</si>
  <si>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</si>
  <si>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</si>
  <si>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</si>
  <si>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</si>
  <si>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</si>
  <si>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</si>
  <si>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</si>
  <si>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</si>
  <si>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</si>
  <si>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</si>
  <si>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</si>
  <si>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</si>
  <si>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</si>
  <si>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</si>
  <si>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</si>
  <si>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</si>
  <si>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</si>
  <si>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</si>
  <si>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</si>
  <si>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</si>
  <si>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</si>
  <si>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</si>
  <si>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</si>
  <si>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</si>
  <si>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</si>
  <si>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</si>
  <si>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</si>
  <si>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</si>
  <si>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</si>
  <si>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</si>
  <si>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</si>
  <si>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</si>
  <si>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</si>
  <si>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</si>
  <si>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</si>
  <si>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</si>
  <si>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</si>
  <si>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</si>
  <si>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</si>
  <si>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</si>
  <si>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</si>
  <si>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</si>
  <si>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</si>
  <si>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</si>
  <si>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</si>
  <si>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</si>
  <si>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</si>
  <si>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</si>
  <si>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</si>
  <si>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</si>
  <si>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</si>
  <si>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</si>
  <si>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</si>
  <si>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</si>
  <si>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</si>
  <si>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</si>
  <si>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</si>
  <si>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</si>
  <si>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</si>
  <si>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</si>
  <si>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</si>
  <si>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</si>
  <si>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</si>
  <si>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</si>
  <si>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</si>
  <si>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</si>
  <si>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</si>
  <si>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</si>
  <si>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</si>
  <si>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</si>
  <si>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</si>
  <si>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</si>
  <si>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</si>
  <si>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</si>
  <si>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</si>
  <si>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</si>
  <si>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</si>
  <si>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</si>
  <si>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</si>
  <si>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</si>
  <si>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</si>
  <si>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</si>
  <si>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</si>
  <si>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</si>
  <si>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</si>
  <si>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</si>
  <si>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</si>
  <si>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</si>
  <si>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</si>
  <si>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</si>
  <si>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</si>
  <si>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</si>
  <si>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</si>
  <si>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</si>
  <si>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</si>
  <si>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</si>
  <si>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</si>
  <si>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</si>
  <si>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</si>
  <si>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</si>
  <si>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</si>
  <si>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</si>
  <si>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</si>
  <si>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</si>
  <si>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</si>
  <si>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</si>
  <si>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</si>
  <si>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</si>
  <si>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</si>
  <si>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</si>
  <si>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</si>
  <si>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</si>
  <si>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</si>
  <si>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</si>
  <si>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</si>
  <si>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</si>
  <si>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</si>
  <si>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</si>
  <si>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</si>
  <si>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</si>
  <si>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</si>
  <si>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</si>
  <si>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</si>
  <si>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</si>
  <si>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</si>
  <si>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</si>
  <si>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</si>
  <si>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</si>
  <si>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</si>
  <si>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</si>
  <si>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</si>
  <si>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</si>
  <si>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</si>
  <si>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</si>
  <si>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</si>
  <si>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</si>
  <si>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</si>
  <si>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</si>
  <si>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</si>
  <si>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</si>
  <si>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</si>
  <si>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</si>
  <si>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</si>
  <si>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</si>
  <si>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</si>
  <si>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</si>
  <si>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</si>
  <si>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</si>
  <si>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</si>
  <si>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</si>
  <si>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</si>
  <si>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</si>
  <si>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</si>
  <si>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</si>
  <si>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</si>
  <si>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</si>
  <si>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</si>
  <si>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</si>
  <si>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</si>
  <si>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</si>
  <si>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</si>
  <si>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</si>
  <si>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</si>
  <si>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</si>
  <si>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</si>
  <si>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</si>
  <si>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</si>
  <si>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</si>
  <si>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</si>
  <si>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</si>
  <si>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</si>
  <si>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</si>
  <si>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</si>
  <si>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</si>
  <si>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</si>
  <si>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</si>
  <si>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</si>
  <si>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</si>
  <si>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</si>
  <si>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</si>
  <si>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</si>
  <si>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</si>
  <si>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</si>
  <si>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</si>
  <si>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</si>
  <si>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</si>
  <si>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</si>
  <si>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</si>
  <si>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</si>
  <si>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</si>
  <si>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</si>
  <si>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</si>
  <si>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</si>
  <si>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</si>
  <si>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</si>
  <si>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</si>
  <si>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</si>
  <si>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</si>
  <si>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</si>
  <si>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</si>
  <si>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</si>
  <si>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</si>
  <si>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</si>
  <si>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</si>
  <si>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</si>
  <si>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</si>
  <si>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</si>
  <si>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</si>
  <si>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</si>
  <si>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</si>
  <si>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</si>
  <si>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</si>
  <si>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</si>
  <si>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</si>
  <si>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</si>
  <si>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</si>
  <si>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</si>
  <si>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</si>
  <si>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</si>
  <si>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</si>
  <si>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</si>
  <si>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</si>
  <si>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</si>
  <si>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</si>
  <si>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</si>
  <si>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</si>
  <si>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</si>
  <si>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</si>
  <si>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</si>
  <si>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</si>
  <si>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</si>
  <si>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</si>
  <si>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</si>
  <si>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</si>
  <si>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</si>
  <si>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</si>
  <si>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</si>
  <si>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</si>
  <si>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</si>
  <si>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</si>
  <si>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</si>
  <si>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</si>
  <si>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</si>
  <si>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</si>
  <si>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</si>
  <si>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</si>
  <si>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</si>
  <si>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</si>
  <si>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</si>
  <si>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</si>
  <si>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</si>
  <si>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</si>
  <si>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</si>
  <si>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</si>
  <si>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</si>
  <si>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</si>
  <si>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</si>
  <si>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</si>
  <si>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</si>
  <si>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</si>
  <si>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</si>
  <si>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</si>
  <si>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</si>
  <si>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</si>
  <si>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</si>
  <si>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</si>
  <si>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</si>
  <si>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</si>
  <si>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</si>
  <si>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</si>
  <si>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</si>
  <si>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</si>
  <si>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</si>
  <si>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</si>
  <si>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</si>
  <si>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</si>
  <si>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</si>
  <si>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</si>
  <si>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</si>
  <si>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</si>
  <si>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</si>
  <si>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</si>
  <si>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</si>
  <si>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</si>
  <si>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</si>
  <si>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</si>
  <si>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</si>
  <si>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</si>
  <si>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</si>
  <si>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</si>
  <si>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</si>
  <si>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</si>
  <si>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</si>
  <si>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</si>
  <si>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</si>
  <si>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</si>
  <si>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</si>
  <si>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</si>
  <si>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</si>
  <si>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</si>
  <si>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</si>
  <si>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</si>
  <si>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</si>
  <si>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</si>
  <si>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</si>
  <si>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</si>
  <si>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</si>
  <si>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</si>
  <si>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</si>
  <si>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</si>
  <si>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</si>
  <si>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</si>
  <si>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</si>
  <si>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</si>
  <si>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</si>
  <si>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</si>
  <si>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</si>
  <si>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</si>
  <si>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</si>
  <si>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</si>
  <si>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</si>
  <si>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</si>
  <si>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</si>
  <si>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</si>
  <si>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</si>
  <si>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</si>
  <si>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</si>
  <si>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</si>
  <si>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</si>
  <si>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</si>
  <si>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</si>
  <si>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</si>
  <si>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</si>
  <si>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</si>
  <si>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</si>
  <si>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</si>
  <si>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</si>
  <si>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</si>
  <si>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</si>
  <si>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</si>
  <si>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</si>
  <si>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</si>
  <si>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</si>
  <si>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</si>
  <si>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</si>
  <si>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</si>
  <si>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</si>
  <si>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</si>
  <si>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</si>
  <si>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</si>
  <si>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</si>
  <si>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</si>
  <si>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</si>
  <si>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</si>
  <si>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</si>
  <si>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</si>
  <si>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</si>
  <si>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</si>
  <si>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</si>
  <si>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</si>
  <si>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</si>
  <si>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</si>
  <si>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</si>
  <si>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</si>
  <si>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</si>
  <si>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</si>
  <si>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</si>
  <si>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</si>
  <si>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</si>
  <si>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</si>
  <si>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</si>
  <si>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</si>
  <si>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</si>
  <si>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</si>
  <si>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</si>
  <si>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</si>
  <si>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</si>
  <si>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</si>
  <si>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</si>
  <si>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</si>
  <si>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</si>
  <si>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</si>
  <si>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</si>
  <si>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</si>
  <si>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</si>
  <si>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</si>
  <si>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</si>
  <si>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</si>
  <si>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</si>
  <si>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</si>
  <si>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</si>
  <si>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</si>
  <si>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</si>
  <si>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</si>
  <si>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</si>
  <si>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</si>
  <si>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</si>
  <si>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</si>
  <si>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</si>
  <si>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</si>
  <si>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</si>
  <si>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</si>
  <si>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</si>
  <si>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</si>
  <si>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</si>
  <si>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</si>
  <si>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</si>
  <si>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</si>
  <si>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</si>
  <si>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</si>
  <si>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</si>
  <si>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</si>
  <si>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</si>
  <si>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</si>
  <si>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</si>
  <si>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</si>
  <si>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</si>
  <si>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</si>
  <si>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</si>
  <si>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</si>
  <si>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</si>
  <si>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</si>
  <si>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</si>
  <si>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</si>
  <si>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</si>
  <si>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</si>
  <si>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</si>
  <si>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</si>
  <si>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</si>
  <si>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</si>
  <si>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</si>
  <si>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</si>
  <si>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</si>
  <si>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</si>
  <si>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</si>
  <si>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</si>
  <si>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</si>
  <si>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</si>
  <si>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</si>
  <si>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</si>
  <si>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</si>
  <si>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</si>
  <si>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</si>
  <si>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</si>
  <si>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</si>
  <si>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</si>
  <si>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</si>
  <si>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</si>
  <si>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</si>
  <si>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</si>
  <si>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</si>
  <si>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</si>
  <si>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</si>
  <si>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</si>
  <si>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</si>
  <si>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</si>
  <si>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</si>
  <si>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</si>
  <si>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</si>
  <si>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</si>
  <si>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</si>
  <si>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</si>
  <si>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</si>
  <si>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</si>
  <si>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</si>
  <si>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</si>
  <si>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</si>
  <si>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</si>
  <si>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</si>
  <si>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</si>
  <si>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</si>
  <si>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</si>
  <si>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</si>
  <si>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</si>
  <si>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</si>
  <si>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</si>
  <si>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</si>
  <si>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</si>
  <si>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</si>
  <si>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</si>
  <si>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</si>
  <si>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</si>
  <si>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</si>
  <si>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</si>
  <si>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</si>
  <si>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</si>
  <si>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</si>
  <si>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</si>
  <si>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</si>
  <si>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</si>
  <si>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</si>
  <si>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</si>
  <si>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</si>
  <si>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</si>
  <si>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</si>
  <si>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</si>
  <si>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</si>
  <si>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</si>
  <si>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</si>
  <si>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</si>
  <si>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</si>
  <si>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</si>
  <si>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</si>
  <si>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</si>
  <si>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</si>
  <si>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</si>
  <si>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</si>
  <si>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</si>
  <si>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</si>
  <si>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</si>
  <si>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</si>
  <si>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</si>
  <si>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</si>
  <si>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</si>
  <si>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</si>
  <si>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</si>
  <si>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</si>
  <si>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</si>
  <si>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</si>
  <si>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</si>
  <si>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</si>
  <si>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</si>
  <si>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</si>
  <si>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</si>
  <si>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</si>
  <si>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</si>
  <si>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</si>
  <si>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</si>
  <si>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</si>
  <si>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</si>
  <si>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</si>
  <si>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</si>
  <si>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</si>
  <si>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</si>
  <si>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</si>
  <si>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</si>
  <si>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</si>
  <si>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</si>
  <si>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</si>
  <si>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</si>
  <si>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</si>
  <si>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</si>
  <si>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</si>
  <si>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</si>
  <si>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</si>
  <si>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</si>
  <si>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</si>
  <si>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</si>
  <si>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</si>
  <si>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</si>
  <si>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</si>
  <si>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</si>
  <si>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</si>
  <si>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</si>
  <si>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</si>
  <si>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</si>
  <si>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</si>
  <si>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</si>
  <si>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</si>
  <si>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</si>
  <si>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</si>
  <si>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</si>
  <si>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</si>
  <si>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</si>
  <si>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</si>
  <si>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</si>
  <si>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</si>
  <si>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</si>
  <si>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</si>
  <si>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</si>
  <si>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</si>
  <si>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</si>
  <si>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</si>
  <si>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</si>
  <si>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</si>
  <si>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</si>
  <si>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</si>
  <si>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</si>
  <si>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</si>
  <si>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</si>
  <si>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</si>
  <si>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</si>
  <si>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</si>
  <si>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</si>
  <si>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</si>
  <si>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</si>
  <si>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</si>
  <si>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</si>
  <si>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</si>
  <si>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</si>
  <si>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</si>
  <si>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</si>
  <si>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</si>
  <si>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</si>
  <si>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</si>
  <si>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</si>
  <si>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</si>
  <si>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</si>
  <si>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</si>
  <si>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</si>
  <si>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</si>
  <si>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</si>
  <si>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</si>
  <si>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</si>
  <si>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</si>
  <si>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</si>
  <si>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</si>
  <si>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</si>
  <si>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</si>
  <si>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</si>
  <si>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</si>
  <si>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</si>
  <si>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</si>
  <si>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</si>
  <si>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</si>
  <si>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</si>
  <si>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</si>
  <si>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</si>
  <si>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</si>
  <si>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</si>
  <si>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</si>
  <si>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</si>
  <si>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</si>
  <si>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</si>
  <si>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</si>
  <si>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</si>
  <si>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</si>
  <si>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</si>
  <si>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</si>
  <si>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</si>
  <si>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</si>
  <si>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</si>
  <si>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</si>
  <si>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</si>
  <si>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</si>
  <si>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</si>
  <si>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</si>
  <si>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</si>
  <si>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</si>
  <si>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</si>
  <si>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</si>
  <si>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</si>
  <si>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</si>
  <si>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</si>
  <si>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</si>
  <si>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</si>
  <si>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</si>
  <si>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</si>
  <si>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</si>
  <si>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</si>
  <si>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</si>
  <si>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</si>
  <si>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</si>
  <si>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</si>
  <si>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</si>
  <si>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</si>
  <si>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</si>
  <si>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</si>
  <si>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</si>
  <si>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</si>
  <si>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</si>
  <si>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</si>
  <si>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</si>
  <si>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</si>
  <si>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</si>
  <si>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</si>
  <si>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</si>
  <si>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</si>
  <si>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</si>
  <si>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</si>
  <si>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</si>
  <si>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</si>
  <si>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</si>
  <si>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</si>
  <si>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</si>
  <si>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</si>
  <si>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</si>
  <si>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</si>
  <si>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</si>
  <si>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</si>
  <si>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</si>
  <si>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</si>
  <si>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</si>
  <si>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</si>
  <si>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</si>
  <si>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</si>
  <si>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</si>
  <si>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</si>
  <si>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</si>
  <si>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</si>
  <si>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</si>
  <si>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</si>
  <si>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</si>
  <si>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</si>
  <si>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</si>
  <si>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</si>
  <si>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</si>
  <si>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</si>
  <si>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</si>
  <si>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</si>
  <si>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</si>
  <si>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</si>
  <si>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</si>
  <si>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</si>
  <si>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</si>
  <si>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</si>
  <si>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</si>
  <si>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</si>
  <si>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</si>
  <si>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</si>
  <si>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</si>
  <si>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</si>
  <si>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</si>
  <si>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</si>
  <si>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</si>
  <si>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</si>
  <si>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</si>
  <si>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</si>
  <si>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</si>
  <si>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</si>
  <si>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</si>
  <si>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</si>
  <si>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</si>
  <si>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</si>
  <si>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</si>
  <si>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</si>
  <si>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</si>
  <si>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</si>
  <si>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</si>
  <si>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</si>
  <si>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</si>
  <si>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</si>
  <si>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</si>
  <si>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</si>
  <si>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</si>
  <si>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</si>
  <si>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</si>
  <si>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</si>
  <si>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</si>
  <si>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</si>
  <si>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</si>
  <si>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</si>
  <si>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</si>
  <si>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</si>
  <si>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</si>
  <si>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</si>
  <si>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</si>
  <si>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</si>
  <si>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</si>
  <si>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</si>
  <si>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</si>
  <si>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</si>
  <si>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</si>
  <si>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</si>
  <si>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</si>
  <si>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</si>
  <si>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</si>
  <si>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</si>
  <si>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</si>
  <si>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</si>
  <si>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</si>
  <si>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</si>
  <si>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</si>
  <si>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</si>
  <si>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</si>
  <si>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</si>
  <si>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</si>
  <si>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</si>
  <si>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</si>
  <si>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</si>
  <si>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</si>
  <si>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</si>
  <si>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</si>
  <si>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</si>
  <si>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</si>
  <si>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</si>
  <si>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</si>
  <si>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</si>
  <si>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</si>
  <si>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</si>
  <si>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</si>
  <si>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</si>
  <si>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</si>
  <si>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</si>
  <si>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</si>
  <si>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</si>
  <si>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</si>
  <si>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</si>
  <si>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</si>
  <si>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</si>
  <si>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</si>
  <si>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</si>
  <si>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</si>
  <si>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</si>
  <si>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</si>
  <si>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</si>
  <si>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</si>
  <si>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</si>
  <si>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</si>
  <si>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</si>
  <si>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</si>
  <si>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</si>
  <si>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</si>
  <si>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</si>
  <si>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</si>
  <si>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</si>
  <si>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</si>
  <si>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</si>
  <si>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</si>
  <si>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</si>
  <si>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</si>
  <si>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</si>
  <si>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</si>
  <si>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</si>
  <si>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</si>
  <si>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</si>
  <si>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</si>
  <si>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</si>
  <si>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</si>
  <si>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</si>
  <si>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</si>
  <si>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</si>
  <si>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</si>
  <si>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</si>
  <si>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</si>
  <si>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</si>
  <si>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</si>
  <si>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</si>
  <si>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</si>
  <si>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</si>
  <si>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</si>
  <si>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</si>
  <si>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</si>
  <si>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</si>
  <si>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</si>
  <si>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</si>
  <si>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</si>
  <si>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</si>
  <si>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</si>
  <si>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</si>
  <si>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</si>
  <si>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</si>
  <si>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</si>
  <si>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</si>
  <si>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</si>
  <si>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</si>
  <si>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</si>
  <si>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</si>
  <si>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</si>
  <si>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</si>
  <si>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</si>
  <si>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</si>
  <si>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</si>
  <si>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</si>
  <si>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</si>
  <si>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</si>
  <si>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</si>
  <si>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</si>
  <si>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</si>
  <si>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</si>
  <si>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</si>
  <si>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</si>
  <si>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</si>
  <si>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</si>
  <si>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</si>
  <si>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</si>
  <si>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</si>
  <si>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</si>
  <si>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</si>
  <si>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</si>
  <si>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</si>
  <si>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</si>
  <si>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</si>
  <si>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</si>
  <si>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</si>
  <si>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</si>
  <si>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</si>
  <si>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</si>
  <si>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</si>
  <si>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</si>
  <si>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</si>
  <si>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</si>
  <si>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</si>
  <si>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</si>
  <si>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</si>
  <si>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</si>
  <si>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</si>
  <si>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</si>
  <si>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</si>
  <si>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</si>
  <si>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</si>
  <si>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</si>
  <si>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</si>
  <si>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</si>
  <si>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</si>
  <si>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</si>
  <si>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</si>
  <si>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</si>
  <si>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</si>
  <si>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</si>
  <si>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</si>
  <si>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</si>
  <si>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</si>
  <si>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</si>
  <si>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</si>
  <si>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</si>
  <si>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</si>
  <si>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</si>
  <si>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</si>
  <si>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</si>
  <si>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</si>
  <si>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</si>
  <si>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</si>
  <si>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</si>
  <si>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</si>
  <si>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</si>
  <si>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</si>
  <si>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</si>
  <si>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</si>
  <si>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</si>
  <si>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</si>
  <si>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</si>
  <si>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</si>
  <si>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</si>
  <si>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</si>
  <si>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</si>
  <si>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</si>
  <si>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</si>
  <si>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</si>
  <si>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</si>
  <si>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</si>
  <si>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</si>
  <si>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</si>
  <si>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</si>
  <si>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</si>
  <si>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</si>
  <si>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</si>
  <si>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</si>
  <si>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</si>
  <si>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</si>
  <si>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</si>
  <si>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</si>
  <si>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</si>
  <si>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</si>
  <si>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</si>
  <si>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</si>
  <si>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</si>
  <si>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</si>
  <si>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</si>
  <si>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</si>
  <si>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</si>
  <si>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</si>
  <si>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</si>
  <si>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</si>
  <si>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</si>
  <si>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</si>
  <si>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</si>
  <si>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</si>
  <si>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</si>
  <si>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</si>
  <si>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</si>
  <si>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</si>
  <si>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</si>
  <si>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</si>
  <si>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</si>
  <si>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</si>
  <si>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</si>
  <si>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</si>
  <si>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</si>
  <si>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</si>
  <si>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</si>
  <si>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</si>
  <si>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</si>
  <si>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</si>
  <si>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</si>
  <si>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</si>
  <si>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</si>
  <si>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</si>
  <si>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</si>
  <si>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</si>
  <si>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</si>
  <si>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</si>
  <si>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</si>
  <si>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</si>
  <si>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</si>
  <si>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</si>
  <si>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</si>
  <si>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</si>
  <si>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</si>
  <si>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</si>
  <si>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</si>
  <si>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</si>
  <si>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</si>
  <si>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</si>
  <si>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</si>
  <si>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</si>
  <si>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</si>
  <si>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</si>
  <si>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</si>
  <si>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</si>
  <si>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</si>
  <si>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</si>
  <si>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</si>
  <si>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</si>
  <si>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</si>
  <si>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</si>
  <si>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</si>
  <si>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</si>
  <si>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</si>
  <si>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</si>
  <si>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</si>
  <si>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</si>
  <si>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</si>
  <si>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</si>
  <si>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</si>
  <si>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</si>
  <si>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</si>
  <si>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</si>
  <si>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</si>
  <si>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</si>
  <si>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</si>
  <si>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</si>
  <si>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</si>
  <si>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</si>
  <si>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</si>
  <si>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</si>
  <si>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</si>
  <si>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</si>
  <si>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</si>
  <si>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</si>
  <si>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</si>
  <si>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</si>
  <si>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</si>
  <si>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</si>
  <si>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</si>
  <si>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</si>
  <si>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</si>
  <si>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</si>
  <si>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</si>
  <si>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</si>
  <si>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</si>
  <si>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</si>
  <si>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</si>
  <si>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</si>
  <si>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</si>
  <si>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</si>
  <si>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</si>
  <si>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</si>
  <si>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</si>
  <si>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</si>
  <si>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</si>
  <si>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</si>
  <si>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</si>
  <si>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</si>
  <si>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</si>
  <si>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</si>
  <si>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</si>
  <si>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</si>
  <si>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</si>
  <si>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</si>
  <si>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</si>
  <si>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</si>
  <si>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</si>
  <si>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</si>
  <si>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</si>
  <si>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</si>
  <si>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</si>
  <si>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</si>
  <si>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</si>
  <si>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</si>
  <si>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</si>
  <si>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</si>
  <si>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</si>
  <si>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</si>
  <si>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</si>
  <si>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</si>
  <si>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</si>
  <si>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</si>
  <si>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</si>
  <si>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</si>
  <si>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</si>
  <si>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</si>
  <si>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</si>
  <si>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</si>
  <si>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</si>
  <si>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</si>
  <si>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</si>
  <si>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</si>
  <si>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</si>
  <si>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</si>
  <si>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</si>
  <si>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</si>
  <si>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</si>
  <si>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</si>
  <si>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</si>
  <si>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</si>
  <si>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</si>
  <si>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</si>
  <si>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</si>
  <si>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</si>
  <si>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</si>
  <si>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</si>
  <si>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</si>
  <si>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</si>
  <si>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</si>
  <si>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</si>
  <si>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</si>
  <si>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</si>
  <si>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</si>
  <si>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</si>
  <si>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</si>
  <si>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</si>
  <si>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</si>
  <si>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</si>
  <si>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</si>
  <si>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</si>
  <si>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</si>
  <si>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</si>
  <si>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</si>
  <si>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</si>
  <si>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</si>
  <si>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</si>
  <si>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</si>
  <si>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</si>
  <si>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</si>
  <si>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</si>
  <si>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</si>
  <si>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</si>
  <si>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</si>
  <si>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</si>
  <si>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</si>
  <si>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</si>
  <si>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</si>
  <si>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</si>
  <si>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</si>
  <si>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</si>
  <si>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</si>
  <si>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</si>
  <si>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</si>
  <si>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</si>
  <si>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</si>
  <si>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</si>
  <si>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</si>
  <si>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</si>
  <si>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</si>
  <si>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</si>
  <si>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</si>
  <si>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</si>
  <si>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</si>
  <si>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</si>
  <si>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</si>
  <si>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</si>
  <si>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</si>
  <si>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</si>
  <si>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</si>
  <si>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</si>
  <si>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</si>
  <si>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</si>
  <si>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</si>
  <si>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</si>
  <si>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</si>
  <si>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</si>
  <si>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</si>
  <si>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</si>
  <si>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</si>
  <si>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</si>
  <si>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</si>
  <si>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</si>
  <si>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</si>
  <si>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</si>
  <si>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</si>
  <si>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</si>
  <si>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</si>
  <si>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</si>
  <si>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</si>
  <si>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</si>
  <si>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</si>
  <si>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</si>
  <si>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</si>
  <si>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</si>
  <si>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</si>
  <si>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</si>
  <si>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</si>
  <si>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</si>
  <si>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</si>
  <si>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</si>
  <si>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</si>
  <si>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</si>
  <si>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</si>
  <si>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</si>
  <si>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</si>
  <si>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</si>
  <si>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</si>
  <si>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</si>
  <si>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</si>
  <si>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</si>
  <si>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</si>
  <si>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</si>
  <si>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</si>
  <si>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</si>
  <si>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</si>
  <si>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</si>
  <si>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</si>
  <si>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</si>
  <si>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</si>
  <si>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</si>
  <si>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</si>
  <si>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</si>
  <si>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</si>
  <si>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</si>
  <si>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</si>
  <si>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</si>
  <si>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</si>
  <si>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</si>
  <si>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</si>
  <si>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</si>
  <si>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</si>
  <si>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</si>
  <si>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</si>
  <si>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</si>
  <si>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</si>
  <si>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</si>
  <si>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</si>
  <si>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</si>
  <si>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</si>
  <si>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</si>
  <si>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</si>
  <si>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</si>
  <si>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</si>
  <si>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</si>
  <si>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</si>
  <si>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</si>
  <si>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</si>
  <si>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</si>
  <si>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</si>
  <si>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</si>
  <si>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</si>
  <si>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</si>
  <si>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</si>
  <si>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</si>
  <si>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</si>
  <si>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</si>
  <si>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</si>
  <si>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</si>
  <si>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</si>
  <si>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</si>
  <si>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</si>
  <si>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</si>
  <si>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</si>
  <si>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</si>
  <si>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</si>
  <si>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</si>
  <si>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</si>
  <si>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</si>
  <si>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</si>
  <si>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</si>
  <si>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</si>
  <si>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</si>
  <si>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</si>
  <si>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</si>
  <si>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</si>
  <si>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</si>
  <si>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</si>
  <si>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</si>
  <si>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</si>
  <si>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</si>
  <si>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</si>
  <si>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</si>
  <si>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</si>
  <si>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</si>
  <si>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</si>
  <si>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</si>
  <si>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</si>
  <si>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</si>
  <si>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</si>
  <si>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</si>
  <si>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</si>
  <si>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</si>
  <si>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</si>
  <si>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</si>
  <si>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</si>
  <si>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</si>
  <si>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</si>
  <si>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</si>
  <si>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</si>
  <si>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</si>
  <si>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</si>
  <si>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</si>
  <si>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</si>
  <si>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</si>
  <si>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</si>
  <si>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</si>
  <si>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</si>
  <si>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</si>
  <si>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</si>
  <si>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</si>
  <si>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</si>
  <si>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</si>
  <si>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</si>
  <si>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</si>
  <si>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</si>
  <si>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</si>
  <si>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</si>
  <si>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</si>
  <si>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</si>
  <si>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</si>
  <si>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</si>
  <si>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</si>
  <si>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</si>
  <si>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</si>
  <si>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</si>
  <si>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</si>
  <si>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</si>
  <si>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</si>
  <si>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</si>
  <si>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</si>
  <si>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</si>
  <si>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</si>
  <si>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</si>
  <si>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</si>
  <si>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</si>
  <si>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</si>
  <si>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</si>
  <si>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</si>
  <si>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</si>
  <si>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</si>
  <si>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</si>
  <si>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</si>
  <si>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</si>
  <si>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</si>
  <si>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</si>
  <si>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</si>
  <si>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</si>
  <si>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</si>
  <si>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</si>
  <si>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</si>
  <si>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</si>
  <si>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</si>
  <si>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</si>
  <si>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</si>
  <si>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</si>
  <si>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</si>
  <si>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</si>
  <si>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</si>
  <si>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</si>
  <si>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</si>
  <si>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</si>
  <si>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</si>
  <si>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</si>
  <si>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</si>
  <si>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</si>
  <si>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</si>
  <si>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</si>
  <si>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</si>
  <si>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</si>
  <si>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</si>
  <si>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</si>
  <si>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</si>
  <si>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</si>
  <si>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</si>
  <si>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</si>
  <si>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</si>
  <si>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</si>
  <si>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</si>
  <si>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</si>
  <si>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</si>
  <si>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</si>
  <si>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</si>
  <si>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</si>
  <si>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</si>
  <si>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</si>
  <si>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</si>
  <si>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</si>
  <si>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</si>
  <si>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</si>
  <si>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</si>
  <si>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</si>
  <si>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</si>
  <si>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</si>
  <si>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</si>
  <si>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</si>
  <si>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</si>
  <si>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</si>
  <si>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</si>
  <si>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</si>
  <si>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</si>
  <si>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</si>
  <si>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</si>
  <si>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</si>
  <si>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</si>
  <si>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</si>
  <si>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</si>
  <si>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</si>
  <si>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</si>
  <si>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</si>
  <si>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</si>
  <si>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</si>
  <si>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</si>
  <si>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</si>
  <si>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</si>
  <si>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</si>
  <si>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</si>
  <si>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</si>
  <si>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</si>
  <si>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</si>
  <si>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</si>
  <si>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</si>
  <si>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</si>
  <si>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</si>
  <si>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</si>
  <si>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</si>
  <si>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</si>
  <si>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</si>
  <si>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</si>
  <si>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</si>
  <si>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</si>
  <si>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</si>
  <si>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</si>
  <si>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</si>
  <si>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</si>
  <si>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</si>
  <si>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</si>
  <si>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</si>
  <si>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</si>
  <si>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</si>
  <si>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</si>
  <si>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</si>
  <si>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</si>
  <si>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</si>
  <si>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</si>
  <si>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</si>
  <si>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</si>
  <si>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</si>
  <si>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</si>
  <si>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</si>
  <si>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</si>
  <si>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</si>
  <si>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</si>
  <si>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</si>
  <si>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</si>
  <si>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</si>
  <si>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</si>
  <si>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</si>
  <si>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</si>
  <si>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</si>
  <si>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</si>
  <si>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</si>
  <si>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</si>
  <si>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</si>
  <si>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</si>
  <si>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</si>
  <si>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</si>
  <si>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</si>
  <si>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</si>
  <si>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</si>
  <si>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</si>
  <si>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</si>
  <si>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</si>
  <si>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</si>
  <si>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</si>
  <si>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</si>
  <si>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</si>
  <si>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</si>
  <si>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</si>
  <si>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</si>
  <si>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</si>
  <si>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</si>
  <si>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</si>
  <si>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</si>
  <si>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</si>
  <si>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</si>
  <si>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</si>
  <si>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</si>
  <si>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</si>
  <si>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</si>
  <si>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</si>
  <si>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</si>
  <si>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</si>
  <si>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</si>
  <si>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</si>
  <si>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</si>
  <si>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</si>
  <si>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</si>
  <si>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</si>
  <si>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</si>
  <si>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</si>
  <si>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</si>
  <si>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</si>
  <si>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</si>
  <si>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</si>
  <si>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</si>
  <si>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</si>
  <si>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</si>
  <si>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</si>
  <si>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</si>
  <si>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</si>
  <si>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</si>
  <si>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</si>
  <si>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</si>
  <si>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</si>
  <si>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</si>
  <si>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</si>
  <si>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</si>
  <si>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</si>
  <si>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</si>
  <si>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</si>
  <si>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</si>
  <si>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</si>
  <si>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</si>
  <si>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</si>
  <si>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</si>
  <si>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</si>
  <si>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</si>
  <si>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</si>
  <si>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</si>
  <si>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</si>
  <si>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</si>
  <si>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</si>
  <si>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</si>
  <si>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</si>
  <si>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</si>
  <si>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</si>
  <si>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</si>
  <si>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</si>
  <si>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</si>
  <si>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</si>
  <si>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</si>
  <si>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</si>
  <si>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</si>
  <si>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</si>
  <si>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</si>
  <si>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</si>
  <si>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</si>
  <si>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</si>
  <si>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</si>
  <si>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</si>
  <si>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</si>
  <si>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</si>
  <si>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</si>
  <si>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</si>
  <si>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</si>
  <si>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</si>
  <si>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</si>
  <si>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</si>
  <si>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</si>
  <si>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</si>
  <si>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</si>
  <si>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</si>
  <si>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</si>
  <si>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</si>
  <si>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</si>
  <si>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</si>
  <si>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</si>
  <si>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</si>
  <si>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</si>
  <si>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</si>
  <si>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</si>
  <si>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</si>
  <si>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</si>
  <si>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</si>
  <si>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</si>
  <si>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</si>
  <si>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</si>
  <si>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</si>
  <si>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</si>
  <si>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</si>
  <si>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</si>
  <si>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</si>
  <si>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</si>
  <si>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</si>
  <si>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</si>
  <si>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</si>
  <si>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</si>
  <si>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</si>
  <si>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</si>
  <si>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</si>
  <si>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</si>
  <si>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</si>
  <si>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</si>
  <si>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</si>
  <si>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</si>
  <si>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</si>
  <si>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</si>
  <si>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</si>
  <si>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</si>
  <si>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</si>
  <si>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</si>
  <si>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</si>
  <si>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</si>
  <si>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</si>
  <si>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</si>
  <si>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</si>
  <si>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</si>
  <si>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</si>
  <si>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</si>
  <si>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</si>
  <si>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</si>
  <si>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</si>
  <si>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</si>
  <si>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</si>
  <si>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</si>
  <si>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</si>
  <si>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</si>
  <si>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</si>
  <si>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</si>
  <si>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</si>
  <si>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</si>
  <si>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</si>
  <si>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</si>
  <si>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</si>
  <si>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</si>
  <si>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</si>
  <si>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</si>
  <si>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</si>
  <si>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</si>
  <si>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</si>
  <si>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</si>
  <si>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</si>
  <si>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</si>
  <si>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</si>
  <si>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</si>
  <si>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</si>
  <si>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</si>
  <si>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</si>
  <si>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</si>
  <si>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</si>
  <si>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</si>
  <si>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</si>
  <si>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</si>
  <si>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</si>
  <si>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</si>
  <si>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</si>
  <si>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</si>
  <si>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</si>
  <si>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</si>
  <si>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</si>
  <si>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</si>
  <si>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</si>
  <si>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</si>
  <si>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</si>
  <si>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</si>
  <si>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</si>
  <si>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</si>
  <si>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</si>
  <si>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</si>
  <si>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</si>
  <si>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</si>
  <si>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</si>
  <si>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</si>
  <si>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</si>
  <si>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</si>
  <si>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</si>
  <si>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</si>
  <si>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</si>
  <si>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</si>
  <si>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</si>
  <si>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</si>
  <si>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</si>
  <si>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</si>
  <si>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</si>
  <si>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</si>
  <si>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</si>
  <si>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</si>
  <si>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</si>
  <si>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</si>
  <si>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</si>
  <si>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</si>
  <si>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</si>
  <si>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</si>
  <si>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</si>
  <si>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</si>
  <si>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</si>
  <si>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</si>
  <si>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</si>
  <si>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</si>
  <si>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</si>
  <si>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</si>
  <si>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</si>
  <si>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</si>
  <si>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</si>
  <si>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</si>
  <si>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</si>
  <si>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</si>
  <si>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</si>
  <si>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</si>
  <si>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</si>
  <si>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</si>
  <si>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</si>
  <si>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</si>
  <si>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</si>
  <si>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</si>
  <si>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</si>
  <si>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</si>
  <si>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</si>
  <si>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</si>
  <si>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</si>
  <si>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</si>
  <si>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</si>
  <si>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</si>
  <si>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</si>
  <si>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</si>
  <si>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</si>
  <si>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</si>
  <si>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</si>
  <si>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</si>
  <si>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</si>
  <si>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</si>
  <si>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</si>
  <si>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</si>
  <si>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</si>
  <si>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</si>
  <si>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</si>
  <si>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</si>
  <si>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</si>
  <si>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</si>
  <si>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</si>
  <si>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</si>
  <si>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</si>
  <si>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</si>
  <si>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</si>
  <si>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</si>
  <si>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</si>
  <si>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</si>
  <si>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</si>
  <si>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</si>
  <si>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</si>
  <si>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</si>
  <si>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</si>
  <si>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</si>
  <si>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</si>
  <si>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</si>
  <si>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</si>
  <si>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</si>
  <si>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</si>
  <si>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</si>
  <si>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</si>
  <si>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</si>
  <si>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</si>
  <si>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</si>
  <si>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</si>
  <si>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</si>
  <si>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</si>
  <si>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</si>
  <si>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</si>
  <si>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</si>
  <si>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</si>
  <si>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</si>
  <si>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</si>
  <si>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</si>
  <si>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</si>
  <si>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</si>
  <si>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</si>
  <si>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</si>
  <si>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</si>
  <si>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</si>
  <si>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</si>
  <si>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</si>
  <si>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</si>
  <si>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</si>
  <si>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</si>
  <si>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</si>
  <si>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</si>
  <si>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</si>
  <si>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</si>
  <si>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</si>
  <si>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</si>
  <si>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</si>
  <si>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</si>
  <si>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</si>
  <si>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</si>
  <si>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</si>
  <si>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</si>
  <si>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</si>
  <si>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</si>
  <si>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</si>
  <si>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</si>
  <si>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</si>
  <si>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</si>
  <si>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</si>
  <si>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</si>
  <si>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</si>
  <si>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</si>
  <si>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</si>
  <si>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</si>
  <si>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</si>
  <si>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</si>
  <si>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</si>
  <si>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</si>
  <si>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</si>
  <si>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</si>
  <si>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</si>
  <si>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</si>
  <si>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</si>
  <si>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</si>
  <si>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</si>
  <si>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</si>
  <si>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</si>
  <si>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</si>
  <si>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</si>
  <si>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</si>
  <si>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</si>
  <si>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</si>
  <si>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</si>
  <si>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</si>
  <si>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</si>
  <si>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</si>
  <si>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</si>
  <si>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</si>
  <si>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</si>
  <si>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</si>
  <si>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</si>
  <si>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</si>
  <si>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</si>
  <si>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</si>
  <si>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</si>
  <si>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</si>
  <si>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</si>
  <si>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</si>
  <si>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</si>
  <si>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</si>
  <si>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</si>
  <si>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</si>
  <si>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</si>
  <si>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</si>
  <si>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</si>
  <si>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</si>
  <si>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</si>
  <si>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</si>
  <si>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</si>
  <si>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</si>
  <si>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</si>
  <si>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</si>
  <si>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</si>
  <si>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</si>
  <si>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</si>
  <si>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</si>
  <si>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</si>
  <si>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</si>
  <si>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</si>
  <si>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</si>
  <si>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</si>
  <si>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</si>
  <si>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</si>
  <si>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</si>
  <si>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</si>
  <si>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</si>
  <si>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</si>
  <si>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</si>
  <si>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</si>
  <si>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</si>
  <si>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</si>
  <si>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</si>
  <si>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</si>
  <si>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</si>
  <si>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</si>
  <si>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</si>
  <si>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</si>
  <si>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</si>
  <si>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</si>
  <si>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</si>
  <si>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</si>
  <si>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</si>
  <si>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</si>
  <si>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</si>
  <si>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</si>
  <si>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</si>
  <si>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</si>
  <si>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</si>
  <si>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</si>
  <si>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</si>
  <si>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</si>
  <si>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</si>
  <si>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</si>
  <si>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</si>
  <si>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</si>
  <si>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</si>
  <si>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</si>
  <si>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</si>
  <si>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</si>
  <si>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</si>
  <si>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</si>
  <si>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</si>
  <si>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</si>
  <si>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</si>
  <si>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</si>
  <si>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</si>
  <si>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</si>
  <si>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</si>
  <si>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</si>
  <si>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</si>
  <si>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</si>
  <si>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</si>
  <si>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</si>
  <si>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</si>
  <si>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</si>
  <si>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</si>
  <si>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</si>
  <si>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</si>
  <si>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</si>
  <si>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</si>
  <si>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</si>
  <si>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</si>
  <si>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</si>
  <si>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</si>
  <si>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</si>
  <si>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</si>
  <si>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</si>
  <si>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</si>
  <si>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</si>
  <si>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</si>
  <si>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</si>
  <si>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</si>
  <si>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</si>
  <si>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</si>
  <si>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</si>
  <si>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</si>
  <si>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</si>
  <si>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</si>
  <si>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</si>
  <si>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</si>
  <si>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</si>
  <si>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</si>
  <si>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</si>
  <si>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</si>
  <si>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</si>
  <si>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</si>
  <si>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</si>
  <si>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</si>
  <si>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</si>
  <si>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</si>
  <si>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</si>
  <si>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</si>
  <si>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</si>
  <si>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</si>
  <si>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</si>
  <si>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</si>
  <si>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</si>
  <si>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</si>
  <si>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</si>
  <si>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</si>
  <si>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</si>
  <si>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</si>
  <si>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</si>
  <si>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</si>
  <si>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</si>
  <si>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</si>
  <si>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</si>
  <si>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</si>
  <si>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</si>
  <si>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</si>
  <si>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</si>
  <si>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</si>
  <si>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</si>
  <si>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</si>
  <si>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</si>
  <si>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</si>
  <si>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</si>
  <si>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</si>
  <si>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</si>
  <si>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</si>
  <si>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</si>
  <si>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</si>
  <si>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</si>
  <si>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</si>
  <si>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</si>
  <si>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</si>
  <si>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</si>
  <si>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</si>
  <si>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</si>
  <si>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</si>
  <si>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</si>
  <si>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</si>
  <si>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</si>
  <si>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</si>
  <si>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</si>
  <si>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</si>
  <si>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</si>
  <si>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</si>
  <si>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</si>
  <si>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</si>
  <si>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</si>
  <si>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</si>
  <si>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</si>
  <si>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</si>
  <si>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</si>
  <si>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</si>
  <si>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</si>
  <si>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</si>
  <si>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</si>
  <si>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</si>
  <si>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</si>
  <si>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</si>
  <si>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</si>
  <si>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</si>
  <si>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</si>
  <si>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</si>
  <si>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</si>
  <si>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</si>
  <si>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</si>
  <si>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</si>
  <si>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</si>
  <si>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</si>
  <si>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</si>
  <si>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</si>
  <si>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</si>
  <si>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</si>
  <si>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</si>
  <si>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</si>
  <si>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</si>
  <si>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</si>
  <si>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</si>
  <si>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</si>
  <si>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</si>
  <si>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</si>
  <si>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</si>
  <si>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</si>
  <si>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</si>
  <si>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</si>
  <si>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</si>
  <si>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</si>
  <si>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</si>
  <si>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</si>
  <si>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</si>
  <si>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</si>
  <si>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</si>
  <si>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</si>
  <si>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</si>
  <si>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</si>
  <si>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</si>
  <si>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</si>
  <si>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</si>
  <si>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</si>
  <si>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</si>
  <si>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</si>
  <si>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</si>
  <si>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</si>
  <si>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</si>
  <si>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</si>
  <si>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</si>
  <si>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</si>
  <si>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</si>
  <si>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</si>
  <si>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</si>
  <si>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</si>
  <si>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</si>
  <si>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</si>
  <si>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</si>
  <si>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</si>
  <si>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</si>
  <si>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</si>
  <si>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</si>
  <si>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</si>
  <si>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</si>
  <si>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</si>
  <si>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</si>
  <si>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</si>
  <si>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</si>
  <si>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</si>
  <si>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</si>
  <si>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</si>
  <si>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</si>
  <si>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</si>
  <si>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</si>
  <si>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</si>
  <si>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</si>
  <si>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</si>
  <si>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</si>
  <si>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</si>
  <si>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</si>
  <si>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</si>
  <si>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</si>
  <si>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</si>
  <si>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</si>
  <si>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</si>
  <si>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</si>
  <si>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</si>
  <si>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</si>
  <si>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</si>
  <si>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</si>
  <si>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</si>
  <si>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</si>
  <si>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</si>
  <si>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</si>
  <si>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</si>
  <si>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</si>
  <si>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</si>
  <si>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</si>
  <si>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</si>
  <si>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</si>
  <si>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</si>
  <si>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</si>
  <si>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</si>
  <si>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</si>
  <si>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</si>
  <si>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</si>
  <si>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</si>
  <si>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</si>
  <si>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</si>
  <si>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</si>
  <si>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</si>
  <si>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</si>
  <si>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</si>
  <si>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</si>
  <si>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</si>
  <si>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</si>
  <si>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</si>
  <si>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</si>
  <si>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</si>
  <si>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</si>
  <si>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</si>
  <si>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</si>
  <si>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</si>
  <si>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</si>
  <si>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</si>
  <si>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</si>
  <si>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</si>
  <si>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</si>
  <si>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</si>
  <si>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</si>
  <si>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</si>
  <si>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</si>
  <si>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</si>
  <si>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</si>
  <si>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</si>
  <si>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</si>
  <si>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</si>
  <si>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</si>
  <si>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</si>
  <si>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</si>
  <si>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</si>
  <si>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</si>
  <si>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</si>
  <si>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</si>
  <si>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</si>
  <si>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</si>
  <si>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</si>
  <si>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</si>
  <si>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</si>
  <si>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</si>
  <si>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</si>
  <si>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</si>
  <si>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</si>
  <si>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</si>
  <si>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</si>
  <si>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</si>
  <si>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</si>
  <si>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</si>
  <si>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</si>
  <si>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</si>
  <si>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</si>
  <si>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</si>
  <si>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</si>
  <si>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</si>
  <si>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</si>
  <si>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</si>
  <si>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</si>
  <si>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</si>
  <si>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</si>
  <si>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</si>
  <si>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</si>
  <si>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</si>
  <si>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</si>
  <si>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</si>
  <si>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</si>
  <si>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</si>
  <si>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</si>
  <si>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</si>
  <si>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</si>
  <si>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</si>
  <si>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</si>
  <si>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</si>
  <si>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</si>
  <si>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</si>
  <si>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</si>
  <si>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</si>
  <si>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</si>
  <si>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</si>
  <si>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</si>
  <si>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</si>
  <si>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</si>
  <si>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</si>
  <si>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</si>
  <si>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</si>
  <si>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</si>
  <si>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</si>
  <si>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</si>
  <si>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</si>
  <si>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</si>
  <si>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</si>
  <si>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</si>
  <si>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</si>
  <si>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</si>
  <si>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</si>
  <si>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</si>
  <si>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</si>
  <si>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</si>
  <si>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</si>
  <si>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</si>
  <si>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</si>
  <si>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</si>
  <si>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</si>
  <si>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</si>
  <si>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</si>
  <si>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</si>
  <si>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</si>
  <si>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</si>
  <si>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</si>
  <si>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</si>
  <si>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</si>
  <si>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</si>
  <si>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</si>
  <si>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</si>
  <si>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</si>
  <si>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</si>
  <si>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</si>
  <si>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</si>
  <si>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</si>
  <si>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</si>
  <si>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</si>
  <si>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</si>
  <si>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</si>
  <si>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</si>
  <si>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</si>
  <si>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</si>
  <si>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</si>
  <si>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</si>
  <si>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</si>
  <si>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</si>
  <si>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</si>
  <si>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</si>
  <si>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</si>
  <si>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</si>
  <si>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</si>
  <si>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</si>
  <si>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</si>
  <si>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</si>
  <si>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</si>
  <si>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</si>
  <si>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</si>
  <si>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</si>
  <si>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</si>
  <si>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</si>
  <si>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</si>
  <si>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</si>
  <si>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</si>
  <si>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</si>
  <si>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</si>
  <si>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</si>
  <si>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</si>
  <si>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</si>
  <si>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</si>
  <si>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</si>
  <si>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</si>
  <si>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</si>
  <si>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</si>
  <si>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</si>
  <si>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</si>
  <si>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</si>
  <si>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</si>
  <si>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</si>
  <si>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</si>
  <si>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</si>
  <si>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</si>
  <si>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</si>
  <si>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</si>
  <si>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</si>
  <si>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</si>
  <si>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</si>
  <si>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</si>
  <si>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</si>
  <si>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</si>
  <si>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</si>
  <si>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</si>
  <si>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</si>
  <si>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</si>
  <si>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</si>
  <si>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</si>
  <si>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</si>
  <si>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</si>
  <si>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</si>
  <si>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</si>
  <si>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</si>
  <si>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</si>
  <si>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</si>
  <si>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</si>
  <si>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</si>
  <si>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</si>
  <si>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</si>
  <si>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</si>
  <si>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</si>
  <si>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</si>
  <si>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</si>
  <si>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</si>
  <si>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</si>
  <si>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</si>
  <si>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</si>
  <si>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</si>
  <si>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</si>
  <si>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</si>
  <si>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</si>
  <si>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</si>
  <si>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</si>
  <si>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</si>
  <si>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</si>
  <si>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</si>
  <si>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</si>
  <si>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</si>
  <si>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</si>
  <si>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</si>
  <si>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</si>
  <si>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</si>
  <si>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</si>
  <si>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</si>
  <si>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</si>
  <si>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</si>
  <si>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</si>
  <si>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</si>
  <si>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</si>
  <si>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</si>
  <si>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</si>
  <si>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</si>
  <si>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</si>
  <si>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</si>
  <si>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</si>
  <si>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</si>
  <si>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</si>
  <si>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</si>
  <si>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</si>
  <si>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</si>
  <si>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</si>
  <si>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</si>
  <si>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</si>
  <si>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</si>
  <si>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</si>
  <si>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</si>
  <si>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</si>
  <si>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</si>
  <si>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</si>
  <si>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</si>
  <si>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</si>
  <si>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</si>
  <si>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</si>
  <si>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</si>
  <si>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</si>
  <si>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</si>
  <si>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</si>
  <si>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</si>
  <si>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</si>
  <si>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</si>
  <si>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</si>
  <si>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</si>
  <si>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</si>
  <si>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</si>
  <si>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</si>
  <si>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</si>
  <si>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</si>
  <si>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</si>
  <si>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</si>
  <si>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</si>
  <si>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</si>
  <si>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</si>
  <si>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</si>
  <si>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</si>
  <si>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</si>
  <si>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</si>
  <si>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</si>
  <si>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</si>
  <si>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</si>
  <si>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</si>
  <si>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</si>
  <si>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</si>
  <si>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</si>
  <si>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</si>
  <si>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</si>
  <si>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</si>
  <si>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</si>
  <si>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</si>
  <si>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</si>
  <si>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</si>
  <si>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</si>
  <si>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</si>
  <si>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</si>
  <si>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</si>
  <si>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</si>
  <si>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</si>
  <si>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</si>
  <si>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</si>
  <si>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</si>
  <si>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</si>
  <si>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</si>
  <si>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</si>
  <si>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</si>
  <si>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</si>
  <si>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</si>
  <si>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</si>
  <si>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</si>
  <si>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</si>
  <si>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</si>
  <si>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</si>
  <si>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</si>
  <si>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</si>
  <si>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</si>
  <si>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</si>
  <si>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</si>
  <si>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</si>
  <si>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</si>
  <si>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</si>
  <si>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</si>
  <si>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</si>
  <si>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</si>
  <si>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</si>
  <si>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</si>
  <si>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</si>
  <si>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</si>
  <si>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</si>
  <si>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</si>
  <si>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</si>
  <si>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</si>
  <si>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</si>
  <si>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</si>
  <si>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</si>
  <si>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</si>
  <si>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</si>
  <si>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</si>
  <si>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</si>
  <si>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</si>
  <si>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</si>
  <si>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</si>
  <si>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</si>
  <si>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</si>
  <si>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</si>
  <si>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</si>
  <si>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</si>
  <si>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</si>
  <si>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</si>
  <si>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</si>
  <si>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</si>
  <si>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</si>
  <si>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</si>
  <si>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</si>
  <si>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</si>
  <si>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</si>
  <si>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</si>
  <si>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</si>
  <si>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</si>
  <si>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</si>
  <si>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</si>
  <si>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</si>
  <si>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</si>
  <si>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</si>
  <si>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</si>
  <si>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</si>
  <si>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</si>
  <si>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</si>
  <si>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</si>
  <si>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</si>
  <si>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</si>
  <si>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</si>
  <si>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</si>
  <si>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</si>
  <si>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</si>
  <si>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</si>
  <si>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</si>
  <si>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</si>
  <si>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</si>
  <si>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</si>
  <si>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</si>
  <si>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</si>
  <si>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</si>
  <si>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</si>
  <si>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</si>
  <si>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</si>
  <si>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</si>
  <si>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</si>
  <si>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</si>
  <si>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</si>
  <si>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</si>
  <si>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</si>
  <si>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</si>
  <si>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</si>
  <si>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</si>
  <si>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</si>
  <si>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</si>
  <si>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</si>
  <si>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</si>
  <si>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</si>
  <si>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</si>
  <si>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</si>
  <si>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</si>
  <si>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</si>
  <si>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</si>
  <si>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</si>
  <si>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</si>
  <si>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</si>
  <si>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</si>
  <si>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</si>
  <si>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</si>
  <si>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</si>
  <si>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</si>
  <si>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</si>
  <si>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</si>
  <si>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</si>
  <si>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</si>
  <si>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</si>
  <si>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</si>
  <si>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</si>
  <si>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</si>
  <si>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</si>
  <si>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</si>
  <si>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</si>
  <si>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</si>
  <si>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</si>
  <si>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</si>
  <si>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</si>
  <si>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</si>
  <si>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</si>
  <si>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</si>
  <si>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</si>
  <si>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</si>
  <si>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</si>
  <si>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</si>
  <si>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</si>
  <si>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</si>
  <si>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</si>
  <si>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</si>
  <si>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</si>
  <si>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</si>
  <si>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</si>
  <si>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</si>
  <si>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</si>
  <si>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</si>
  <si>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</si>
  <si>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</si>
  <si>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</si>
  <si>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</si>
  <si>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</si>
  <si>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</si>
  <si>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</si>
  <si>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</si>
  <si>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</si>
  <si>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</si>
  <si>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</si>
  <si>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</si>
  <si>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</si>
  <si>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</si>
  <si>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</si>
  <si>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</si>
  <si>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</si>
  <si>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</si>
  <si>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</si>
  <si>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</si>
  <si>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</si>
  <si>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</si>
  <si>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</si>
  <si>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</si>
  <si>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</si>
  <si>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</si>
  <si>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</si>
  <si>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</si>
  <si>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</si>
  <si>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</si>
  <si>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</si>
  <si>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</si>
  <si>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</si>
  <si>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</si>
  <si>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</si>
  <si>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</si>
  <si>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</si>
  <si>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</si>
  <si>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</si>
  <si>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</si>
  <si>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</si>
  <si>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</si>
  <si>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</si>
  <si>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</si>
  <si>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</si>
  <si>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</si>
  <si>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</si>
  <si>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</si>
  <si>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</si>
  <si>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</si>
  <si>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</si>
  <si>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</si>
  <si>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</si>
  <si>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</si>
  <si>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</si>
  <si>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</si>
  <si>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</si>
  <si>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</si>
  <si>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</si>
  <si>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</si>
  <si>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</si>
  <si>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</si>
  <si>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</si>
  <si>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</si>
  <si>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</si>
  <si>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</si>
  <si>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</si>
  <si>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</si>
  <si>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</si>
  <si>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</si>
  <si>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</si>
  <si>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</si>
  <si>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</si>
  <si>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</si>
  <si>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</si>
  <si>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</si>
  <si>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</si>
  <si>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</si>
  <si>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</si>
  <si>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</si>
  <si>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</si>
  <si>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</si>
  <si>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</si>
  <si>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</si>
  <si>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</si>
  <si>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</si>
  <si>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</si>
  <si>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</si>
  <si>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</si>
  <si>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</si>
  <si>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</si>
  <si>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</si>
  <si>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</si>
  <si>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</si>
  <si>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</si>
  <si>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</si>
  <si>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</si>
  <si>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</si>
  <si>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</si>
  <si>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</si>
  <si>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</si>
  <si>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</si>
  <si>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</si>
  <si>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</si>
  <si>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</si>
  <si>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</si>
  <si>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</si>
  <si>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</si>
  <si>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</si>
  <si>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</si>
  <si>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</si>
  <si>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</si>
  <si>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</si>
  <si>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</si>
  <si>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</si>
  <si>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</si>
  <si>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</si>
  <si>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</si>
  <si>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</si>
  <si>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</si>
  <si>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</si>
  <si>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</si>
  <si>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</si>
  <si>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</si>
  <si>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</si>
  <si>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</si>
  <si>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</si>
  <si>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</si>
  <si>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</si>
  <si>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</si>
  <si>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</si>
  <si>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</si>
  <si>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</si>
  <si>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</si>
  <si>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</si>
  <si>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</si>
  <si>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</si>
  <si>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</si>
  <si>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</si>
  <si>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</si>
  <si>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</si>
  <si>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</si>
  <si>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</si>
  <si>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</si>
  <si>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</si>
  <si>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</si>
  <si>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</si>
  <si>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</si>
  <si>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</si>
  <si>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</si>
  <si>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</si>
  <si>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</si>
  <si>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</si>
  <si>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</si>
  <si>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</si>
  <si>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</si>
  <si>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</si>
  <si>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</si>
  <si>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</si>
  <si>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</si>
  <si>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</si>
  <si>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</si>
  <si>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</si>
  <si>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</si>
  <si>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</si>
  <si>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</si>
  <si>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</si>
  <si>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</si>
  <si>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</si>
  <si>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</si>
  <si>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</si>
  <si>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</si>
  <si>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</si>
  <si>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</si>
  <si>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</si>
  <si>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</si>
  <si>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</si>
  <si>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</si>
  <si>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</si>
  <si>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</si>
  <si>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</si>
  <si>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</si>
  <si>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</si>
  <si>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</si>
  <si>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</si>
  <si>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</si>
  <si>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</si>
  <si>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</si>
  <si>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</si>
  <si>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</si>
  <si>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</si>
  <si>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</si>
  <si>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</si>
  <si>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</si>
  <si>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</si>
  <si>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</si>
  <si>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</si>
  <si>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</si>
  <si>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</si>
  <si>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</si>
  <si>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</si>
  <si>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</si>
  <si>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</si>
  <si>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</si>
  <si>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</si>
  <si>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</si>
  <si>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</si>
  <si>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</si>
  <si>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</si>
  <si>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</si>
  <si>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</si>
  <si>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</si>
  <si>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</si>
  <si>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</si>
  <si>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</si>
  <si>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</si>
  <si>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</si>
  <si>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</si>
  <si>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</si>
  <si>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</si>
  <si>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</si>
  <si>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</si>
  <si>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</si>
  <si>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</si>
  <si>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</si>
  <si>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</si>
  <si>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</si>
  <si>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</si>
  <si>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</si>
  <si>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</si>
  <si>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</si>
  <si>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</si>
  <si>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</si>
  <si>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</si>
  <si>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</si>
  <si>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</si>
  <si>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</si>
  <si>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</si>
  <si>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</si>
  <si>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</si>
  <si>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</si>
  <si>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</si>
  <si>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</si>
  <si>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</si>
  <si>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</si>
  <si>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</si>
  <si>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</si>
  <si>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</si>
  <si>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</si>
  <si>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</si>
  <si>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</si>
  <si>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</si>
  <si>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</si>
  <si>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</si>
  <si>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</si>
  <si>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</si>
  <si>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</si>
  <si>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</si>
  <si>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</si>
  <si>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</si>
  <si>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</si>
  <si>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</si>
  <si>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</si>
  <si>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</si>
  <si>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</si>
  <si>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</si>
  <si>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</si>
  <si>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</si>
  <si>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</si>
  <si>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</si>
  <si>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</si>
  <si>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</si>
  <si>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</si>
  <si>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</si>
  <si>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</si>
  <si>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</si>
  <si>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</si>
  <si>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</si>
  <si>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</si>
  <si>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</si>
  <si>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</si>
  <si>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</si>
  <si>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</si>
  <si>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</si>
  <si>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</si>
  <si>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</si>
  <si>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</si>
  <si>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</si>
  <si>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</si>
  <si>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</si>
  <si>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</si>
  <si>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</si>
  <si>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</si>
  <si>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</si>
  <si>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</si>
  <si>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</si>
  <si>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</si>
  <si>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</si>
  <si>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</si>
  <si>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</si>
  <si>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</si>
  <si>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</si>
  <si>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</si>
  <si>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</si>
  <si>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</si>
  <si>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</si>
  <si>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</si>
  <si>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</si>
  <si>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</si>
  <si>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</si>
  <si>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</si>
  <si>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</si>
  <si>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</si>
  <si>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</si>
  <si>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</si>
  <si>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</si>
  <si>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</si>
  <si>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</si>
  <si>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</si>
  <si>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</si>
  <si>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</si>
  <si>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</si>
  <si>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</si>
  <si>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</si>
  <si>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</si>
  <si>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</si>
  <si>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</si>
  <si>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</si>
  <si>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</si>
  <si>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</si>
  <si>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</si>
  <si>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</si>
  <si>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</si>
  <si>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</si>
  <si>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</si>
  <si>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</si>
  <si>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</si>
  <si>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</si>
  <si>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</si>
  <si>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</si>
  <si>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</si>
  <si>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</si>
  <si>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</si>
  <si>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</si>
  <si>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</si>
  <si>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</si>
  <si>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</si>
  <si>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</si>
  <si>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</si>
  <si>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</si>
  <si>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</si>
  <si>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</si>
  <si>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</si>
  <si>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</si>
  <si>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</si>
  <si>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</si>
  <si>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</si>
  <si>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</si>
  <si>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</si>
  <si>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</si>
  <si>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</si>
  <si>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</si>
  <si>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</si>
  <si>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</si>
  <si>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</si>
  <si>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</si>
  <si>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</si>
  <si>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</si>
  <si>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</si>
  <si>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</si>
  <si>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</si>
  <si>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</si>
  <si>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</si>
  <si>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</si>
  <si>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</si>
  <si>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</si>
  <si>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</si>
  <si>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</si>
  <si>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</si>
  <si>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</si>
  <si>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</si>
  <si>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</si>
  <si>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</si>
  <si>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</si>
  <si>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</si>
  <si>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</si>
  <si>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</si>
  <si>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</si>
  <si>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</si>
  <si>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</si>
  <si>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</si>
  <si>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</si>
  <si>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</si>
  <si>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</si>
  <si>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</si>
  <si>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</si>
  <si>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</si>
  <si>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</si>
  <si>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</si>
  <si>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</si>
  <si>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</si>
  <si>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</si>
  <si>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</si>
  <si>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</si>
  <si>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</si>
  <si>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</si>
  <si>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</si>
  <si>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</si>
  <si>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</si>
  <si>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</si>
  <si>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</si>
  <si>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</si>
  <si>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</si>
  <si>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</si>
  <si>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</si>
  <si>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</si>
  <si>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</si>
  <si>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</si>
  <si>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</si>
  <si>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</si>
  <si>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</si>
  <si>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</si>
  <si>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</si>
  <si>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</si>
  <si>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</si>
  <si>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</si>
  <si>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</si>
  <si>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</si>
  <si>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</si>
  <si>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</si>
  <si>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</si>
  <si>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</si>
  <si>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</si>
  <si>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</si>
  <si>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</si>
  <si>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</si>
  <si>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</si>
  <si>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</si>
  <si>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</si>
  <si>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</si>
  <si>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</si>
  <si>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</si>
  <si>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</si>
  <si>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</si>
  <si>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</si>
  <si>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</si>
  <si>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</si>
  <si>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</si>
  <si>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</si>
  <si>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</si>
  <si>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</si>
  <si>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</si>
  <si>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</si>
  <si>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</si>
  <si>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</si>
  <si>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</si>
  <si>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</si>
  <si>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</si>
  <si>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</si>
  <si>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</si>
  <si>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</si>
  <si>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</si>
  <si>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</si>
  <si>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</si>
  <si>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</si>
  <si>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</si>
  <si>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</si>
  <si>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</si>
  <si>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</si>
  <si>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</si>
  <si>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</si>
  <si>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</si>
  <si>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</si>
  <si>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</si>
  <si>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</si>
  <si>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</si>
  <si>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</si>
  <si>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</si>
  <si>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</si>
  <si>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</si>
  <si>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</si>
  <si>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</si>
  <si>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</si>
  <si>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</si>
  <si>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</si>
  <si>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</si>
  <si>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</si>
  <si>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</si>
  <si>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</si>
  <si>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</si>
  <si>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</si>
  <si>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</si>
  <si>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</si>
  <si>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</si>
  <si>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</si>
  <si>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</si>
  <si>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</si>
  <si>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</si>
  <si>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</si>
  <si>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</si>
  <si>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</si>
  <si>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</si>
  <si>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</si>
  <si>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</si>
  <si>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</si>
  <si>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</si>
  <si>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</si>
  <si>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</si>
  <si>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</si>
  <si>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</si>
  <si>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</si>
  <si>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</si>
  <si>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</si>
  <si>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</si>
  <si>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</si>
  <si>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</si>
  <si>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</si>
  <si>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</si>
  <si>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</si>
  <si>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</si>
  <si>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</si>
  <si>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</si>
  <si>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</si>
  <si>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</si>
  <si>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</si>
  <si>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</si>
  <si>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</si>
  <si>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</si>
  <si>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</si>
  <si>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</si>
  <si>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</si>
  <si>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</si>
  <si>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</si>
  <si>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</si>
  <si>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</si>
  <si>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</si>
  <si>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</si>
  <si>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</si>
  <si>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</si>
  <si>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</si>
  <si>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</si>
  <si>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</si>
  <si>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</si>
  <si>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</si>
  <si>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</si>
  <si>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</si>
  <si>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</si>
  <si>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</si>
  <si>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</si>
  <si>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</si>
  <si>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</si>
  <si>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</si>
  <si>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</si>
  <si>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</si>
  <si>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</si>
  <si>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</si>
  <si>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</si>
  <si>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</si>
  <si>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</si>
  <si>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</si>
  <si>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</si>
  <si>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</si>
  <si>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</si>
  <si>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</si>
  <si>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</si>
  <si>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</si>
  <si>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</si>
  <si>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</si>
  <si>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</si>
  <si>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</si>
  <si>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</si>
  <si>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</si>
  <si>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</si>
  <si>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</si>
  <si>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</si>
  <si>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</si>
  <si>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</si>
  <si>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</si>
  <si>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</si>
  <si>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</si>
  <si>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</si>
  <si>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</si>
  <si>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</si>
  <si>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</si>
  <si>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</si>
  <si>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</si>
  <si>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</si>
  <si>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</si>
  <si>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</si>
  <si>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</si>
  <si>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</si>
  <si>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</si>
  <si>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</si>
  <si>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</si>
  <si>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</si>
  <si>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</si>
  <si>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</si>
  <si>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</si>
  <si>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</si>
  <si>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</si>
  <si>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</si>
  <si>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</si>
  <si>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</si>
  <si>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</si>
  <si>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</si>
  <si>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</si>
  <si>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</si>
  <si>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</si>
  <si>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</si>
  <si>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</si>
  <si>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</si>
  <si>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</si>
  <si>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</si>
  <si>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</si>
  <si>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</si>
  <si>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</si>
  <si>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</si>
  <si>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</si>
  <si>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</si>
  <si>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</si>
  <si>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</si>
  <si>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</si>
  <si>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</si>
  <si>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</si>
  <si>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</si>
  <si>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</si>
  <si>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</si>
  <si>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</si>
  <si>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</si>
  <si>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</si>
  <si>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</si>
  <si>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</si>
  <si>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</si>
  <si>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</si>
  <si>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</si>
  <si>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</si>
  <si>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</si>
  <si>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</si>
  <si>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</si>
  <si>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</si>
  <si>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</si>
  <si>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</si>
  <si>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</si>
  <si>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</si>
  <si>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</si>
  <si>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</si>
  <si>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</si>
  <si>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</si>
  <si>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</si>
  <si>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</si>
  <si>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</si>
  <si>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</si>
  <si>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</si>
  <si>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</si>
  <si>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</si>
  <si>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</si>
  <si>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</si>
  <si>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</si>
  <si>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</si>
  <si>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</si>
  <si>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</si>
  <si>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</si>
  <si>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</si>
  <si>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</si>
  <si>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</si>
  <si>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</si>
  <si>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</si>
  <si>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</si>
  <si>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</si>
  <si>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</si>
  <si>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</si>
  <si>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</si>
  <si>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</si>
  <si>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</si>
  <si>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</si>
  <si>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</si>
  <si>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</si>
  <si>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</si>
  <si>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</si>
  <si>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</si>
  <si>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</si>
  <si>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</si>
  <si>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</si>
  <si>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</si>
  <si>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</si>
  <si>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</si>
  <si>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</si>
  <si>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</si>
  <si>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</si>
  <si>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</si>
  <si>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</si>
  <si>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</si>
  <si>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</si>
  <si>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</si>
  <si>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</si>
  <si>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</si>
  <si>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</si>
  <si>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</si>
  <si>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</si>
  <si>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</si>
  <si>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</si>
  <si>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</si>
  <si>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</si>
  <si>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</si>
  <si>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</si>
  <si>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</si>
  <si>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</si>
  <si>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</si>
  <si>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</si>
  <si>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</si>
  <si>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</si>
  <si>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</si>
  <si>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</si>
  <si>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</si>
  <si>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</si>
  <si>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</si>
  <si>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</si>
  <si>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</si>
  <si>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</si>
  <si>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</si>
  <si>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</si>
  <si>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</si>
  <si>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</si>
  <si>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</si>
  <si>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</si>
  <si>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</si>
  <si>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</si>
  <si>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</si>
  <si>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</si>
  <si>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</si>
  <si>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</si>
  <si>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</si>
  <si>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</si>
  <si>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</si>
  <si>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</si>
  <si>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</si>
  <si>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</si>
  <si>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</si>
  <si>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</si>
  <si>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</si>
  <si>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</si>
  <si>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</si>
  <si>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</si>
  <si>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</si>
  <si>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</si>
  <si>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</si>
  <si>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</si>
  <si>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</si>
  <si>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</si>
  <si>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</si>
  <si>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</si>
  <si>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</si>
  <si>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</si>
  <si>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</si>
  <si>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</si>
  <si>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</si>
  <si>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</si>
  <si>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</si>
  <si>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</si>
  <si>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</si>
  <si>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</si>
  <si>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</si>
  <si>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</si>
  <si>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</si>
  <si>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</si>
  <si>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</si>
  <si>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</si>
  <si>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</si>
  <si>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</si>
  <si>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</si>
  <si>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</si>
  <si>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</si>
  <si>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</si>
  <si>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</si>
  <si>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</si>
  <si>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</si>
  <si>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</si>
  <si>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</si>
  <si>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</si>
  <si>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</si>
  <si>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</si>
  <si>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</si>
  <si>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</si>
  <si>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</si>
  <si>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</si>
  <si>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</si>
  <si>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</si>
  <si>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</si>
  <si>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</si>
  <si>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</si>
  <si>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</si>
  <si>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</si>
  <si>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</si>
  <si>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</si>
  <si>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</si>
  <si>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</si>
  <si>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</si>
  <si>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</si>
  <si>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</si>
  <si>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</si>
  <si>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</si>
  <si>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</si>
  <si>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</si>
  <si>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</si>
  <si>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</si>
  <si>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</si>
  <si>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</si>
  <si>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05235850</t>
  </si>
  <si>
    <t>L'OUSSOUET</t>
  </si>
  <si>
    <t>L'OUSSOUET EN AMONT DE TREBONS</t>
  </si>
  <si>
    <t>IBMR201-04266</t>
  </si>
  <si>
    <t>Agence de l'Eau Adour Garonne</t>
  </si>
  <si>
    <t>41749411900056</t>
  </si>
  <si>
    <t>AQUABIO</t>
  </si>
  <si>
    <t>GAUCHE</t>
  </si>
  <si>
    <t>Jonathan CHARLES (Hydrobiologiste) - Anthony ANTOINE (Hydrobiologiste)</t>
  </si>
  <si>
    <t>IBMR Standard</t>
  </si>
  <si>
    <t>BASSES EAUX</t>
  </si>
  <si>
    <t>faiblement nuageux</t>
  </si>
  <si>
    <t>NULLE OU FAIBLE</t>
  </si>
  <si>
    <t>OUI</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</si>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</sst>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463172</v>
      </c>
      <c r="G10" s="97"/>
      <c r="H10" s="98"/>
    </row>
    <row r="11" spans="1:8" ht="15">
      <c r="A11" s="10" t="s">
        <v>2281</v>
      </c>
      <c r="B11" s="47">
        <v>44098</v>
      </c>
      <c r="D11" s="10" t="s">
        <v>2284</v>
      </c>
      <c r="E11" s="52">
        <v>6225237</v>
      </c>
      <c r="G11" s="97"/>
      <c r="H11" s="98"/>
    </row>
    <row r="12" spans="1:8" ht="15">
      <c r="A12" s="10" t="s">
        <v>2287</v>
      </c>
      <c r="B12" s="52" t="s">
        <v>5291</v>
      </c>
      <c r="D12" s="10" t="s">
        <v>2285</v>
      </c>
      <c r="E12" s="52">
        <v>463209</v>
      </c>
      <c r="G12" s="99"/>
      <c r="H12" s="100"/>
    </row>
    <row r="13" spans="1:5" ht="17.25" customHeight="1" thickBot="1">
      <c r="A13" s="2"/>
      <c r="B13" s="55"/>
      <c r="D13" s="10" t="s">
        <v>2286</v>
      </c>
      <c r="E13" s="52">
        <v>6225317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463172</v>
      </c>
    </row>
    <row r="18" spans="1:3" ht="15">
      <c r="A18" s="111"/>
      <c r="B18" s="49" t="s">
        <v>2271</v>
      </c>
      <c r="C18" s="61">
        <f>E11</f>
        <v>6225237</v>
      </c>
    </row>
    <row r="19" spans="1:2" ht="15">
      <c r="A19" s="3" t="s">
        <v>2063</v>
      </c>
      <c r="B19" s="29">
        <v>512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86</v>
      </c>
      <c r="D35" s="28" t="s">
        <v>2288</v>
      </c>
      <c r="E35" s="32">
        <v>14</v>
      </c>
    </row>
    <row r="36" spans="1:5" s="7" customFormat="1" ht="15" customHeight="1">
      <c r="A36" s="5" t="s">
        <v>2113</v>
      </c>
      <c r="B36" s="30">
        <v>86</v>
      </c>
      <c r="C36" s="6"/>
      <c r="D36" s="8" t="s">
        <v>2112</v>
      </c>
      <c r="E36" s="30">
        <v>14</v>
      </c>
    </row>
    <row r="37" spans="1:5" s="7" customFormat="1" ht="15" customHeight="1">
      <c r="A37" s="5" t="s">
        <v>2111</v>
      </c>
      <c r="B37" s="30">
        <v>4.900000095367432</v>
      </c>
      <c r="C37" s="6"/>
      <c r="D37" s="8" t="s">
        <v>2110</v>
      </c>
      <c r="E37" s="30">
        <v>5</v>
      </c>
    </row>
    <row r="38" spans="1:5" s="7" customFormat="1" ht="15" customHeight="1">
      <c r="A38" s="5" t="s">
        <v>2115</v>
      </c>
      <c r="B38" s="30">
        <v>3.7</v>
      </c>
      <c r="C38" s="6"/>
      <c r="D38" s="8" t="s">
        <v>2115</v>
      </c>
      <c r="E38" s="30">
        <v>0.5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0</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0</v>
      </c>
    </row>
    <row r="67" spans="1:5" s="15" customFormat="1" ht="15">
      <c r="A67" s="3" t="s">
        <v>2087</v>
      </c>
      <c r="B67" s="9">
        <v>0</v>
      </c>
      <c r="C67" s="6"/>
      <c r="D67" s="10" t="s">
        <v>2087</v>
      </c>
      <c r="E67" s="9">
        <v>5</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0</v>
      </c>
      <c r="C85" s="6"/>
      <c r="D85" s="10" t="s">
        <v>2073</v>
      </c>
      <c r="E85" s="9">
        <v>2</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107</v>
      </c>
      <c r="B97" s="20" t="str">
        <f>IF(A97="NEWCOD",IF(ISBLANK(G97),"renseigner le champ 'Nouveau taxon'",G97),VLOOKUP(A97,'Ref Taxo'!A:B,2,FALSE))</f>
        <v>Audouinella</v>
      </c>
      <c r="C97" s="21">
        <f>IF(A97="NEWCOD",IF(ISBLANK(H97),"NoCod",H97),VLOOKUP(A97,'Ref Taxo'!A:D,4,FALSE))</f>
        <v>6076</v>
      </c>
      <c r="D97" s="34">
        <v>0.009999999776482582</v>
      </c>
      <c r="E97" s="35">
        <v>0.009999999776482582</v>
      </c>
      <c r="F97" s="35" t="s">
        <v>2294</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0.009999999776482582</v>
      </c>
      <c r="E98" s="35">
        <v>0.009999999776482582</v>
      </c>
      <c r="F98" s="35" t="s">
        <v>2294</v>
      </c>
      <c r="G98" s="79"/>
      <c r="H98" s="80"/>
    </row>
    <row r="99" spans="1:8" ht="15">
      <c r="A99" s="33" t="s">
        <v>1616</v>
      </c>
      <c r="B99" s="20" t="str">
        <f>IF(A99="NEWCOD",IF(ISBLANK(G99),"renseigner le champ 'Nouveau taxon'",G99),VLOOKUP(A99,'Ref Taxo'!A:B,2,FALSE))</f>
        <v>Ranunculus repens</v>
      </c>
      <c r="C99" s="21">
        <f>IF(A99="NEWCOD",IF(ISBLANK(H99),"NoCod",H99),VLOOKUP(A99,'Ref Taxo'!A:D,4,FALSE))</f>
        <v>1910</v>
      </c>
      <c r="D99" s="34">
        <v>0.009999999776482582</v>
      </c>
      <c r="E99" s="35">
        <v>0</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0.009999999776482582</v>
      </c>
      <c r="E100" s="35">
        <v>0.009999999776482582</v>
      </c>
      <c r="F100" s="35" t="s">
        <v>2294</v>
      </c>
      <c r="G100" s="79"/>
      <c r="H100" s="80"/>
    </row>
    <row r="101" spans="1:8" ht="15">
      <c r="A101" s="33" t="s">
        <v>133</v>
      </c>
      <c r="B101" s="20" t="str">
        <f>IF(A101="NEWCOD",IF(ISBLANK(G101),"renseigner le champ 'Nouveau taxon'",G101),VLOOKUP(A101,'Ref Taxo'!A:B,2,FALSE))</f>
        <v>Batrachospermum</v>
      </c>
      <c r="C101" s="21">
        <f>IF(A101="NEWCOD",IF(ISBLANK(H101),"NoCod",H101),VLOOKUP(A101,'Ref Taxo'!A:D,4,FALSE))</f>
        <v>1155</v>
      </c>
      <c r="D101" s="34">
        <v>0.009999999776482582</v>
      </c>
      <c r="E101" s="35">
        <v>0.009999999776482582</v>
      </c>
      <c r="F101" s="35" t="s">
        <v>2294</v>
      </c>
      <c r="G101" s="79"/>
      <c r="H101" s="80"/>
    </row>
    <row r="102" spans="1:8" ht="15">
      <c r="A102" s="33" t="s">
        <v>273</v>
      </c>
      <c r="B102" s="20" t="str">
        <f>IF(A102="NEWCOD",IF(ISBLANK(G102),"renseigner le champ 'Nouveau taxon'",G102),VLOOKUP(A102,'Ref Taxo'!A:B,2,FALSE))</f>
        <v>Cardamine raphanifolia</v>
      </c>
      <c r="C102" s="21">
        <f>IF(A102="NEWCOD",IF(ISBLANK(H102),"NoCod",H102),VLOOKUP(A102,'Ref Taxo'!A:D,4,FALSE))</f>
        <v>31520</v>
      </c>
      <c r="D102" s="34">
        <v>0.009999999776482582</v>
      </c>
      <c r="E102" s="35">
        <v>0</v>
      </c>
      <c r="F102" s="35" t="s">
        <v>2294</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0.009999999776482582</v>
      </c>
      <c r="E103" s="35">
        <v>0</v>
      </c>
      <c r="F103" s="35" t="s">
        <v>2294</v>
      </c>
      <c r="G103" s="79"/>
      <c r="H103" s="80"/>
    </row>
    <row r="104" spans="1:8" ht="15">
      <c r="A104" s="33" t="s">
        <v>528</v>
      </c>
      <c r="B104" s="20" t="str">
        <f>IF(A104="NEWCOD",IF(ISBLANK(G104),"renseigner le champ 'Nouveau taxon'",G104),VLOOKUP(A104,'Ref Taxo'!A:B,2,FALSE))</f>
        <v>Diatoma</v>
      </c>
      <c r="C104" s="21">
        <f>IF(A104="NEWCOD",IF(ISBLANK(H104),"NoCod",H104),VLOOKUP(A104,'Ref Taxo'!A:D,4,FALSE))</f>
        <v>6627</v>
      </c>
      <c r="D104" s="34">
        <v>0.009999999776482582</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0.009999999776482582</v>
      </c>
      <c r="E105" s="35">
        <v>0</v>
      </c>
      <c r="F105" s="35" t="s">
        <v>2294</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0.009999999776482582</v>
      </c>
      <c r="E106" s="35">
        <v>0.009999999776482582</v>
      </c>
      <c r="F106" s="35" t="s">
        <v>2294</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0.009999999776482582</v>
      </c>
      <c r="E107" s="35">
        <v>0.009999999776482582</v>
      </c>
      <c r="F107" s="35" t="s">
        <v>2294</v>
      </c>
      <c r="G107" s="79"/>
      <c r="H107" s="80"/>
    </row>
    <row r="108" spans="1:8" ht="15">
      <c r="A108" s="33" t="s">
        <v>1315</v>
      </c>
      <c r="B108" s="20" t="str">
        <f>IF(A108="NEWCOD",IF(ISBLANK(G108),"renseigner le champ 'Nouveau taxon'",G108),VLOOKUP(A108,'Ref Taxo'!A:B,2,FALSE))</f>
        <v>Palustriella commutata</v>
      </c>
      <c r="C108" s="21">
        <f>IF(A108="NEWCOD",IF(ISBLANK(H108),"NoCod",H108),VLOOKUP(A108,'Ref Taxo'!A:D,4,FALSE))</f>
        <v>19903</v>
      </c>
      <c r="D108" s="34">
        <v>0.009999999776482582</v>
      </c>
      <c r="E108" s="35">
        <v>0.009999999776482582</v>
      </c>
      <c r="F108" s="35" t="s">
        <v>2294</v>
      </c>
      <c r="G108" s="79"/>
      <c r="H108" s="80"/>
    </row>
    <row r="109" spans="1:8" ht="15">
      <c r="A109" s="33" t="s">
        <v>1336</v>
      </c>
      <c r="B109" s="20" t="str">
        <f>IF(A109="NEWCOD",IF(ISBLANK(G109),"renseigner le champ 'Nouveau taxon'",G109),VLOOKUP(A109,'Ref Taxo'!A:B,2,FALSE))</f>
        <v>Pellia endiviifolia</v>
      </c>
      <c r="C109" s="21">
        <f>IF(A109="NEWCOD",IF(ISBLANK(H109),"NoCod",H109),VLOOKUP(A109,'Ref Taxo'!A:D,4,FALSE))</f>
        <v>1197</v>
      </c>
      <c r="D109" s="34">
        <v>0.009999999776482582</v>
      </c>
      <c r="E109" s="35">
        <v>0</v>
      </c>
      <c r="F109" s="35" t="s">
        <v>5303</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0.20000000298023224</v>
      </c>
      <c r="E110" s="35">
        <v>0.009999999776482582</v>
      </c>
      <c r="F110" s="35" t="s">
        <v>2294</v>
      </c>
      <c r="G110" s="79"/>
      <c r="H110" s="80"/>
    </row>
    <row r="111" spans="1:8" ht="15">
      <c r="A111" s="33" t="s">
        <v>842</v>
      </c>
      <c r="B111" s="20" t="str">
        <f>IF(A111="NEWCOD",IF(ISBLANK(G111),"renseigner le champ 'Nouveau taxon'",G111),VLOOKUP(A111,'Ref Taxo'!A:B,2,FALSE))</f>
        <v>Hildenbrandia</v>
      </c>
      <c r="C111" s="21">
        <f>IF(A111="NEWCOD",IF(ISBLANK(H111),"NoCod",H111),VLOOKUP(A111,'Ref Taxo'!A:D,4,FALSE))</f>
        <v>1157</v>
      </c>
      <c r="D111" s="34">
        <v>0.20000000298023224</v>
      </c>
      <c r="E111" s="35">
        <v>0.009999999776482582</v>
      </c>
      <c r="F111" s="35" t="s">
        <v>2294</v>
      </c>
      <c r="G111" s="79"/>
      <c r="H111" s="80"/>
    </row>
    <row r="112" spans="1:8" ht="15">
      <c r="A112" s="33" t="s">
        <v>453</v>
      </c>
      <c r="B112" s="20" t="str">
        <f>IF(A112="NEWCOD",IF(ISBLANK(G112),"renseigner le champ 'Nouveau taxon'",G112),VLOOKUP(A112,'Ref Taxo'!A:B,2,FALSE))</f>
        <v>Cladophora</v>
      </c>
      <c r="C112" s="21">
        <f>IF(A112="NEWCOD",IF(ISBLANK(H112),"NoCod",H112),VLOOKUP(A112,'Ref Taxo'!A:D,4,FALSE))</f>
        <v>1124</v>
      </c>
      <c r="D112" s="34">
        <v>0.6000000238418579</v>
      </c>
      <c r="E112" s="35">
        <v>0.009999999776482582</v>
      </c>
      <c r="F112" s="35" t="s">
        <v>2294</v>
      </c>
      <c r="G112" s="79"/>
      <c r="H112" s="80"/>
    </row>
    <row r="113" spans="1:8" ht="15">
      <c r="A113" s="33" t="s">
        <v>435</v>
      </c>
      <c r="B113" s="20" t="str">
        <f>IF(A113="NEWCOD",IF(ISBLANK(G113),"renseigner le champ 'Nouveau taxon'",G113),VLOOKUP(A113,'Ref Taxo'!A:B,2,FALSE))</f>
        <v>Cinclidotus riparius</v>
      </c>
      <c r="C113" s="21">
        <f>IF(A113="NEWCOD",IF(ISBLANK(H113),"NoCod",H113),VLOOKUP(A113,'Ref Taxo'!A:D,4,FALSE))</f>
        <v>1321</v>
      </c>
      <c r="D113" s="34">
        <v>0.800000011920929</v>
      </c>
      <c r="E113" s="35">
        <v>0</v>
      </c>
      <c r="F113" s="35" t="s">
        <v>2294</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0.800000011920929</v>
      </c>
      <c r="E114" s="35">
        <v>0.009999999776482582</v>
      </c>
      <c r="F114" s="35" t="s">
        <v>2294</v>
      </c>
      <c r="G114" s="79"/>
      <c r="H114" s="80"/>
    </row>
    <row r="115" spans="1:8" ht="15">
      <c r="A115" s="33" t="s">
        <v>745</v>
      </c>
      <c r="B115" s="20" t="str">
        <f>IF(A115="NEWCOD",IF(ISBLANK(G115),"renseigner le champ 'Nouveau taxon'",G115),VLOOKUP(A115,'Ref Taxo'!A:B,2,FALSE))</f>
        <v>Fissidens grandifrons</v>
      </c>
      <c r="C115" s="21">
        <f>IF(A115="NEWCOD",IF(ISBLANK(H115),"NoCod",H115),VLOOKUP(A115,'Ref Taxo'!A:D,4,FALSE))</f>
        <v>19666</v>
      </c>
      <c r="D115" s="34">
        <v>1</v>
      </c>
      <c r="E115" s="35">
        <v>0.5</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