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3900" sheetId="2" r:id="rId2"/>
    <sheet name="Mises à jour" sheetId="3" r:id="rId3"/>
  </sheets>
  <definedNames/>
  <calcPr calcId="145621"/>
</workbook>
</file>

<file path=xl/sharedStrings.xml><?xml version="1.0" encoding="utf-8"?>
<sst xmlns="http://schemas.openxmlformats.org/spreadsheetml/2006/main" count="6481" uniqueCount="5303">
  <si>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</si>
  <si>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</si>
  <si>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</si>
  <si>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</si>
  <si>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</si>
  <si>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</si>
  <si>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</si>
  <si>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</si>
  <si>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</si>
  <si>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</si>
  <si>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</si>
  <si>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</si>
  <si>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</si>
  <si>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</si>
  <si>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</si>
  <si>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</si>
  <si>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</si>
  <si>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</si>
  <si>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</si>
  <si>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</si>
  <si>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</si>
  <si>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</si>
  <si>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</si>
  <si>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</si>
  <si>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</si>
  <si>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</si>
  <si>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</si>
  <si>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</si>
  <si>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</si>
  <si>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</si>
  <si>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</si>
  <si>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</si>
  <si>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</si>
  <si>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</si>
  <si>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</si>
  <si>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</si>
  <si>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</si>
  <si>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</si>
  <si>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</si>
  <si>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</si>
  <si>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</si>
  <si>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</si>
  <si>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</si>
  <si>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</si>
  <si>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</si>
  <si>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</si>
  <si>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</si>
  <si>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</si>
  <si>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</si>
  <si>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</si>
  <si>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</si>
  <si>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</si>
  <si>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</si>
  <si>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</si>
  <si>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</si>
  <si>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</si>
  <si>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</si>
  <si>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</si>
  <si>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</si>
  <si>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</si>
  <si>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</si>
  <si>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</si>
  <si>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</si>
  <si>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</si>
  <si>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</si>
  <si>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</si>
  <si>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</si>
  <si>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</si>
  <si>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</si>
  <si>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</si>
  <si>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</si>
  <si>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</si>
  <si>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</si>
  <si>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</si>
  <si>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</si>
  <si>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</si>
  <si>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</si>
  <si>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</si>
  <si>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</si>
  <si>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</si>
  <si>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</si>
  <si>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</si>
  <si>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</si>
  <si>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</si>
  <si>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</si>
  <si>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</si>
  <si>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</si>
  <si>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</si>
  <si>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</si>
  <si>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</si>
  <si>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</si>
  <si>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</si>
  <si>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</si>
  <si>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</si>
  <si>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</si>
  <si>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</si>
  <si>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</si>
  <si>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</si>
  <si>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</si>
  <si>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</si>
  <si>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</si>
  <si>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</si>
  <si>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</si>
  <si>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</si>
  <si>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</si>
  <si>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</si>
  <si>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</si>
  <si>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</si>
  <si>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</si>
  <si>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</si>
  <si>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</si>
  <si>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</si>
  <si>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</si>
  <si>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</si>
  <si>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</si>
  <si>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</si>
  <si>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</si>
  <si>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</si>
  <si>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</si>
  <si>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</si>
  <si>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</si>
  <si>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</si>
  <si>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</si>
  <si>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</si>
  <si>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</si>
  <si>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</si>
  <si>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</si>
  <si>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</si>
  <si>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</si>
  <si>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</si>
  <si>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</si>
  <si>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</si>
  <si>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</si>
  <si>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</si>
  <si>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</si>
  <si>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</si>
  <si>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</si>
  <si>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</si>
  <si>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</si>
  <si>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</si>
  <si>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</si>
  <si>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</si>
  <si>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</si>
  <si>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</si>
  <si>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</si>
  <si>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</si>
  <si>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</si>
  <si>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</si>
  <si>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</si>
  <si>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</si>
  <si>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</si>
  <si>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</si>
  <si>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</si>
  <si>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</si>
  <si>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</si>
  <si>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</si>
  <si>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</si>
  <si>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</si>
  <si>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</si>
  <si>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</si>
  <si>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</si>
  <si>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</si>
  <si>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</si>
  <si>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</si>
  <si>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</si>
  <si>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</si>
  <si>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</si>
  <si>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</si>
  <si>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</si>
  <si>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</si>
  <si>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</si>
  <si>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</si>
  <si>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</si>
  <si>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</si>
  <si>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</si>
  <si>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</si>
  <si>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</si>
  <si>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</si>
  <si>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</si>
  <si>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</si>
  <si>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</si>
  <si>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</si>
  <si>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</si>
  <si>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</si>
  <si>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</si>
  <si>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</si>
  <si>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</si>
  <si>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</si>
  <si>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</si>
  <si>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</si>
  <si>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</si>
  <si>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</si>
  <si>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</si>
  <si>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</si>
  <si>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</si>
  <si>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</si>
  <si>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</si>
  <si>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</si>
  <si>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</si>
  <si>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</si>
  <si>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</si>
  <si>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</si>
  <si>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</si>
  <si>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</si>
  <si>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</si>
  <si>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</si>
  <si>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</si>
  <si>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</si>
  <si>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</si>
  <si>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</si>
  <si>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</si>
  <si>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</si>
  <si>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</si>
  <si>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</si>
  <si>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</si>
  <si>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</si>
  <si>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</si>
  <si>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</si>
  <si>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</si>
  <si>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</si>
  <si>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</si>
  <si>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</si>
  <si>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</si>
  <si>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</si>
  <si>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</si>
  <si>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</si>
  <si>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</si>
  <si>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</si>
  <si>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</si>
  <si>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</si>
  <si>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</si>
  <si>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</si>
  <si>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</si>
  <si>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</si>
  <si>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</si>
  <si>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</si>
  <si>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</si>
  <si>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</si>
  <si>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</si>
  <si>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</si>
  <si>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</si>
  <si>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</si>
  <si>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</si>
  <si>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</si>
  <si>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</si>
  <si>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</si>
  <si>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</si>
  <si>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</si>
  <si>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</si>
  <si>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</si>
  <si>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</si>
  <si>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</si>
  <si>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</si>
  <si>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</si>
  <si>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</si>
  <si>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</si>
  <si>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</si>
  <si>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</si>
  <si>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</si>
  <si>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</si>
  <si>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</si>
  <si>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</si>
  <si>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</si>
  <si>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</si>
  <si>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</si>
  <si>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</si>
  <si>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</si>
  <si>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</si>
  <si>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</si>
  <si>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</si>
  <si>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</si>
  <si>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</si>
  <si>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</si>
  <si>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</si>
  <si>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</si>
  <si>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</si>
  <si>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</si>
  <si>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</si>
  <si>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</si>
  <si>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</si>
  <si>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</si>
  <si>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</si>
  <si>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</si>
  <si>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</si>
  <si>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</si>
  <si>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</si>
  <si>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</si>
  <si>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</si>
  <si>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</si>
  <si>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</si>
  <si>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</si>
  <si>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</si>
  <si>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</si>
  <si>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</si>
  <si>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</si>
  <si>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</si>
  <si>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</si>
  <si>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</si>
  <si>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</si>
  <si>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</si>
  <si>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</si>
  <si>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</si>
  <si>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</si>
  <si>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</si>
  <si>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</si>
  <si>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</si>
  <si>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</si>
  <si>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</si>
  <si>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</si>
  <si>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</si>
  <si>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</si>
  <si>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</si>
  <si>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</si>
  <si>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</si>
  <si>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</si>
  <si>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</si>
  <si>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</si>
  <si>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</si>
  <si>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</si>
  <si>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</si>
  <si>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</si>
  <si>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</si>
  <si>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</si>
  <si>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</si>
  <si>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</si>
  <si>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</si>
  <si>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</si>
  <si>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</si>
  <si>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</si>
  <si>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</si>
  <si>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</si>
  <si>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</si>
  <si>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</si>
  <si>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</si>
  <si>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</si>
  <si>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</si>
  <si>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</si>
  <si>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</si>
  <si>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</si>
  <si>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</si>
  <si>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</si>
  <si>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</si>
  <si>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</si>
  <si>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</si>
  <si>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</si>
  <si>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</si>
  <si>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</si>
  <si>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</si>
  <si>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</si>
  <si>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</si>
  <si>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</si>
  <si>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</si>
  <si>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</si>
  <si>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</si>
  <si>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</si>
  <si>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</si>
  <si>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</si>
  <si>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</si>
  <si>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</si>
  <si>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</si>
  <si>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</si>
  <si>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</si>
  <si>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</si>
  <si>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</si>
  <si>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</si>
  <si>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</si>
  <si>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</si>
  <si>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</si>
  <si>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</si>
  <si>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</si>
  <si>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</si>
  <si>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</si>
  <si>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</si>
  <si>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</si>
  <si>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</si>
  <si>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</si>
  <si>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</si>
  <si>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</si>
  <si>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</si>
  <si>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</si>
  <si>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</si>
  <si>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</si>
  <si>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</si>
  <si>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</si>
  <si>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</si>
  <si>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</si>
  <si>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</si>
  <si>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</si>
  <si>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</si>
  <si>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</si>
  <si>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</si>
  <si>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</si>
  <si>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</si>
  <si>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</si>
  <si>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</si>
  <si>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</si>
  <si>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</si>
  <si>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</si>
  <si>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</si>
  <si>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</si>
  <si>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</si>
  <si>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</si>
  <si>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</si>
  <si>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</si>
  <si>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</si>
  <si>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</si>
  <si>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</si>
  <si>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</si>
  <si>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</si>
  <si>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</si>
  <si>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</si>
  <si>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</si>
  <si>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</si>
  <si>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</si>
  <si>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</si>
  <si>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</si>
  <si>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</si>
  <si>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</si>
  <si>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</si>
  <si>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</si>
  <si>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</si>
  <si>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</si>
  <si>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</si>
  <si>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</si>
  <si>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</si>
  <si>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</si>
  <si>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</si>
  <si>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</si>
  <si>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</si>
  <si>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</si>
  <si>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</si>
  <si>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</si>
  <si>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</si>
  <si>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</si>
  <si>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</si>
  <si>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</si>
  <si>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</si>
  <si>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</si>
  <si>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</si>
  <si>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</si>
  <si>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</si>
  <si>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</si>
  <si>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</si>
  <si>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</si>
  <si>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</si>
  <si>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</si>
  <si>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</si>
  <si>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</si>
  <si>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</si>
  <si>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</si>
  <si>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</si>
  <si>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</si>
  <si>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</si>
  <si>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</si>
  <si>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</si>
  <si>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</si>
  <si>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</si>
  <si>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</si>
  <si>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</si>
  <si>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</si>
  <si>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</si>
  <si>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</si>
  <si>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</si>
  <si>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</si>
  <si>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</si>
  <si>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</si>
  <si>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</si>
  <si>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</si>
  <si>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</si>
  <si>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</si>
  <si>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</si>
  <si>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</si>
  <si>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</si>
  <si>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</si>
  <si>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</si>
  <si>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</si>
  <si>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</si>
  <si>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</si>
  <si>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</si>
  <si>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</si>
  <si>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</si>
  <si>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</si>
  <si>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</si>
  <si>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</si>
  <si>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</si>
  <si>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</si>
  <si>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</si>
  <si>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</si>
  <si>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</si>
  <si>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</si>
  <si>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</si>
  <si>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</si>
  <si>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</si>
  <si>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</si>
  <si>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</si>
  <si>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</si>
  <si>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</si>
  <si>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</si>
  <si>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</si>
  <si>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</si>
  <si>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</si>
  <si>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</si>
  <si>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</si>
  <si>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</si>
  <si>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</si>
  <si>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</si>
  <si>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</si>
  <si>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</si>
  <si>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</si>
  <si>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</si>
  <si>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</si>
  <si>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</si>
  <si>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</si>
  <si>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</si>
  <si>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</si>
  <si>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</si>
  <si>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</si>
  <si>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</si>
  <si>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</si>
  <si>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</si>
  <si>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</si>
  <si>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</si>
  <si>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</si>
  <si>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</si>
  <si>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</si>
  <si>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</si>
  <si>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</si>
  <si>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</si>
  <si>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</si>
  <si>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</si>
  <si>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</si>
  <si>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</si>
  <si>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</si>
  <si>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</si>
  <si>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</si>
  <si>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</si>
  <si>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</si>
  <si>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</si>
  <si>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</si>
  <si>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</si>
  <si>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</si>
  <si>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</si>
  <si>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</si>
  <si>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</si>
  <si>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</si>
  <si>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</si>
  <si>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</si>
  <si>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</si>
  <si>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</si>
  <si>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</si>
  <si>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</si>
  <si>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</si>
  <si>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</si>
  <si>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</si>
  <si>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</si>
  <si>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</si>
  <si>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</si>
  <si>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</si>
  <si>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</si>
  <si>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</si>
  <si>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</si>
  <si>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</si>
  <si>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</si>
  <si>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</si>
  <si>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</si>
  <si>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</si>
  <si>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</si>
  <si>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</si>
  <si>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</si>
  <si>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</si>
  <si>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</si>
  <si>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</si>
  <si>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</si>
  <si>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</si>
  <si>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</si>
  <si>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</si>
  <si>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</si>
  <si>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</si>
  <si>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</si>
  <si>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</si>
  <si>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</si>
  <si>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</si>
  <si>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</si>
  <si>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</si>
  <si>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</si>
  <si>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</si>
  <si>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</si>
  <si>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</si>
  <si>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</si>
  <si>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</si>
  <si>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</si>
  <si>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</si>
  <si>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</si>
  <si>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</si>
  <si>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</si>
  <si>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</si>
  <si>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</si>
  <si>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</si>
  <si>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</si>
  <si>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</si>
  <si>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</si>
  <si>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</si>
  <si>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</si>
  <si>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</si>
  <si>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</si>
  <si>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</si>
  <si>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</si>
  <si>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</si>
  <si>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</si>
  <si>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</si>
  <si>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</si>
  <si>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</si>
  <si>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</si>
  <si>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</si>
  <si>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</si>
  <si>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</si>
  <si>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</si>
  <si>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</si>
  <si>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</si>
  <si>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</si>
  <si>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</si>
  <si>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</si>
  <si>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</si>
  <si>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</si>
  <si>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</si>
  <si>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</si>
  <si>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</si>
  <si>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</si>
  <si>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</si>
  <si>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</si>
  <si>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</si>
  <si>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</si>
  <si>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</si>
  <si>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</si>
  <si>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</si>
  <si>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</si>
  <si>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</si>
  <si>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</si>
  <si>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</si>
  <si>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</si>
  <si>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</si>
  <si>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</si>
  <si>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</si>
  <si>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</si>
  <si>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</si>
  <si>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</si>
  <si>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</si>
  <si>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</si>
  <si>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</si>
  <si>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</si>
  <si>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</si>
  <si>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</si>
  <si>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</si>
  <si>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</si>
  <si>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</si>
  <si>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</si>
  <si>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</si>
  <si>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</si>
  <si>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</si>
  <si>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</si>
  <si>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</si>
  <si>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</si>
  <si>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</si>
  <si>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</si>
  <si>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</si>
  <si>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</si>
  <si>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</si>
  <si>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</si>
  <si>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</si>
  <si>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</si>
  <si>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</si>
  <si>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</si>
  <si>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</si>
  <si>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</si>
  <si>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</si>
  <si>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</si>
  <si>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</si>
  <si>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</si>
  <si>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</si>
  <si>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</si>
  <si>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</si>
  <si>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</si>
  <si>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</si>
  <si>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</si>
  <si>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</si>
  <si>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</si>
  <si>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</si>
  <si>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</si>
  <si>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</si>
  <si>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</si>
  <si>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</si>
  <si>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</si>
  <si>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</si>
  <si>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</si>
  <si>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</si>
  <si>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</si>
  <si>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</si>
  <si>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</si>
  <si>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</si>
  <si>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</si>
  <si>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</si>
  <si>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</si>
  <si>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</si>
  <si>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</si>
  <si>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</si>
  <si>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</si>
  <si>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</si>
  <si>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</si>
  <si>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</si>
  <si>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</si>
  <si>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</si>
  <si>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</si>
  <si>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</si>
  <si>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</si>
  <si>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</si>
  <si>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</si>
  <si>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</si>
  <si>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</si>
  <si>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</si>
  <si>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</si>
  <si>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</si>
  <si>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</si>
  <si>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</si>
  <si>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</si>
  <si>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</si>
  <si>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</si>
  <si>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</si>
  <si>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</si>
  <si>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</si>
  <si>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</si>
  <si>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</si>
  <si>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</si>
  <si>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</si>
  <si>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</si>
  <si>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</si>
  <si>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</si>
  <si>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</si>
  <si>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</si>
  <si>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</si>
  <si>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</si>
  <si>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</si>
  <si>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</si>
  <si>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</si>
  <si>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</si>
  <si>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</si>
  <si>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</si>
  <si>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</si>
  <si>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</si>
  <si>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</si>
  <si>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</si>
  <si>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</si>
  <si>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</si>
  <si>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</si>
  <si>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</si>
  <si>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</si>
  <si>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</si>
  <si>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</si>
  <si>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</si>
  <si>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</si>
  <si>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</si>
  <si>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</si>
  <si>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</si>
  <si>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</si>
  <si>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</si>
  <si>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</si>
  <si>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</si>
  <si>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</si>
  <si>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</si>
  <si>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</si>
  <si>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</si>
  <si>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</si>
  <si>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</si>
  <si>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</si>
  <si>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</si>
  <si>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</si>
  <si>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</si>
  <si>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</si>
  <si>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</si>
  <si>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</si>
  <si>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</si>
  <si>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</si>
  <si>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</si>
  <si>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</si>
  <si>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</si>
  <si>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</si>
  <si>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</si>
  <si>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</si>
  <si>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</si>
  <si>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</si>
  <si>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</si>
  <si>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</si>
  <si>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</si>
  <si>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</si>
  <si>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</si>
  <si>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</si>
  <si>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</si>
  <si>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</si>
  <si>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</si>
  <si>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</si>
  <si>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</si>
  <si>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</si>
  <si>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</si>
  <si>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</si>
  <si>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</si>
  <si>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</si>
  <si>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</si>
  <si>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</si>
  <si>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</si>
  <si>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</si>
  <si>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</si>
  <si>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</si>
  <si>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</si>
  <si>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</si>
  <si>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</si>
  <si>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</si>
  <si>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</si>
  <si>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</si>
  <si>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</si>
  <si>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</si>
  <si>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</si>
  <si>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</si>
  <si>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</si>
  <si>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</si>
  <si>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</si>
  <si>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</si>
  <si>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</si>
  <si>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</si>
  <si>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</si>
  <si>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</si>
  <si>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</si>
  <si>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</si>
  <si>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</si>
  <si>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</si>
  <si>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</si>
  <si>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</si>
  <si>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</si>
  <si>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</si>
  <si>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</si>
  <si>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</si>
  <si>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</si>
  <si>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</si>
  <si>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</si>
  <si>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</si>
  <si>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</si>
  <si>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</si>
  <si>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</si>
  <si>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</si>
  <si>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</si>
  <si>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</si>
  <si>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</si>
  <si>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</si>
  <si>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</si>
  <si>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</si>
  <si>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</si>
  <si>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</si>
  <si>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</si>
  <si>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</si>
  <si>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</si>
  <si>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</si>
  <si>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</si>
  <si>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</si>
  <si>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</si>
  <si>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</si>
  <si>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</si>
  <si>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</si>
  <si>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</si>
  <si>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</si>
  <si>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</si>
  <si>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</si>
  <si>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</si>
  <si>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</si>
  <si>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</si>
  <si>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</si>
  <si>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</si>
  <si>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</si>
  <si>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</si>
  <si>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</si>
  <si>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</si>
  <si>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</si>
  <si>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</si>
  <si>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</si>
  <si>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</si>
  <si>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</si>
  <si>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</si>
  <si>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</si>
  <si>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</si>
  <si>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</si>
  <si>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</si>
  <si>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</si>
  <si>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</si>
  <si>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</si>
  <si>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</si>
  <si>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</si>
  <si>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</si>
  <si>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</si>
  <si>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</si>
  <si>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</si>
  <si>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</si>
  <si>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</si>
  <si>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</si>
  <si>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</si>
  <si>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</si>
  <si>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</si>
  <si>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</si>
  <si>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</si>
  <si>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</si>
  <si>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</si>
  <si>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</si>
  <si>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</si>
  <si>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</si>
  <si>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</si>
  <si>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</si>
  <si>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</si>
  <si>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</si>
  <si>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</si>
  <si>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</si>
  <si>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</si>
  <si>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</si>
  <si>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</si>
  <si>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</si>
  <si>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</si>
  <si>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</si>
  <si>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</si>
  <si>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</si>
  <si>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</si>
  <si>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</si>
  <si>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</si>
  <si>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</si>
  <si>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</si>
  <si>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</si>
  <si>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</si>
  <si>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</si>
  <si>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</si>
  <si>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</si>
  <si>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</si>
  <si>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</si>
  <si>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</si>
  <si>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</si>
  <si>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</si>
  <si>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</si>
  <si>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</si>
  <si>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</si>
  <si>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</si>
  <si>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</si>
  <si>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</si>
  <si>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</si>
  <si>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</si>
  <si>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</si>
  <si>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</si>
  <si>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</si>
  <si>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</si>
  <si>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</si>
  <si>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</si>
  <si>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</si>
  <si>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</si>
  <si>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</si>
  <si>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</si>
  <si>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</si>
  <si>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</si>
  <si>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</si>
  <si>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</si>
  <si>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</si>
  <si>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</si>
  <si>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</si>
  <si>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</si>
  <si>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</si>
  <si>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</si>
  <si>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</si>
  <si>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</si>
  <si>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</si>
  <si>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</si>
  <si>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</si>
  <si>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</si>
  <si>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</si>
  <si>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</si>
  <si>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</si>
  <si>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</si>
  <si>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</si>
  <si>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</si>
  <si>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</si>
  <si>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</si>
  <si>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</si>
  <si>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</si>
  <si>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</si>
  <si>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</si>
  <si>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</si>
  <si>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</si>
  <si>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</si>
  <si>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</si>
  <si>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</si>
  <si>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</si>
  <si>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</si>
  <si>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</si>
  <si>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</si>
  <si>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</si>
  <si>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</si>
  <si>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</si>
  <si>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</si>
  <si>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</si>
  <si>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</si>
  <si>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</si>
  <si>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</si>
  <si>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</si>
  <si>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</si>
  <si>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</si>
  <si>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</si>
  <si>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</si>
  <si>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</si>
  <si>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</si>
  <si>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</si>
  <si>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</si>
  <si>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</si>
  <si>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</si>
  <si>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</si>
  <si>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</si>
  <si>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</si>
  <si>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</si>
  <si>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</si>
  <si>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</si>
  <si>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</si>
  <si>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</si>
  <si>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</si>
  <si>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</si>
  <si>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</si>
  <si>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</si>
  <si>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</si>
  <si>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</si>
  <si>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</si>
  <si>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</si>
  <si>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</si>
  <si>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</si>
  <si>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</si>
  <si>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</si>
  <si>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</si>
  <si>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</si>
  <si>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</si>
  <si>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</si>
  <si>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</si>
  <si>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</si>
  <si>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</si>
  <si>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</si>
  <si>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</si>
  <si>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</si>
  <si>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</si>
  <si>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</si>
  <si>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</si>
  <si>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</si>
  <si>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</si>
  <si>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</si>
  <si>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</si>
  <si>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</si>
  <si>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</si>
  <si>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</si>
  <si>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</si>
  <si>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</si>
  <si>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</si>
  <si>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</si>
  <si>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</si>
  <si>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</si>
  <si>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</si>
  <si>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</si>
  <si>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</si>
  <si>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</si>
  <si>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</si>
  <si>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</si>
  <si>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</si>
  <si>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</si>
  <si>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</si>
  <si>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</si>
  <si>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</si>
  <si>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</si>
  <si>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</si>
  <si>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</si>
  <si>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</si>
  <si>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</si>
  <si>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</si>
  <si>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</si>
  <si>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</si>
  <si>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</si>
  <si>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</si>
  <si>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</si>
  <si>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</si>
  <si>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</si>
  <si>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</si>
  <si>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</si>
  <si>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</si>
  <si>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</si>
  <si>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</si>
  <si>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</si>
  <si>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</si>
  <si>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</si>
  <si>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</si>
  <si>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</si>
  <si>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</si>
  <si>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</si>
  <si>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</si>
  <si>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</si>
  <si>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</si>
  <si>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</si>
  <si>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</si>
  <si>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</si>
  <si>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</si>
  <si>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</si>
  <si>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</si>
  <si>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</si>
  <si>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</si>
  <si>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</si>
  <si>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</si>
  <si>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</si>
  <si>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</si>
  <si>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</si>
  <si>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</si>
  <si>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</si>
  <si>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</si>
  <si>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</si>
  <si>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</si>
  <si>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</si>
  <si>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</si>
  <si>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</si>
  <si>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</si>
  <si>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</si>
  <si>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</si>
  <si>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</si>
  <si>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</si>
  <si>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</si>
  <si>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</si>
  <si>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</si>
  <si>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</si>
  <si>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</si>
  <si>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</si>
  <si>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</si>
  <si>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</si>
  <si>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</si>
  <si>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</si>
  <si>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</si>
  <si>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</si>
  <si>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</si>
  <si>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</si>
  <si>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</si>
  <si>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</si>
  <si>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</si>
  <si>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</si>
  <si>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</si>
  <si>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</si>
  <si>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</si>
  <si>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</si>
  <si>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</si>
  <si>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</si>
  <si>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</si>
  <si>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</si>
  <si>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</si>
  <si>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</si>
  <si>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</si>
  <si>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</si>
  <si>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</si>
  <si>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</si>
  <si>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</si>
  <si>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</si>
  <si>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</si>
  <si>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</si>
  <si>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</si>
  <si>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</si>
  <si>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</si>
  <si>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</si>
  <si>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</si>
  <si>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</si>
  <si>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</si>
  <si>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</si>
  <si>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</si>
  <si>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</si>
  <si>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</si>
  <si>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</si>
  <si>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</si>
  <si>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</si>
  <si>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</si>
  <si>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</si>
  <si>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</si>
  <si>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</si>
  <si>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</si>
  <si>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</si>
  <si>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</si>
  <si>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</si>
  <si>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</si>
  <si>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</si>
  <si>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</si>
  <si>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</si>
  <si>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</si>
  <si>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</si>
  <si>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</si>
  <si>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</si>
  <si>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</si>
  <si>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</si>
  <si>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</si>
  <si>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</si>
  <si>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</si>
  <si>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</si>
  <si>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</si>
  <si>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</si>
  <si>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</si>
  <si>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</si>
  <si>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</si>
  <si>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</si>
  <si>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</si>
  <si>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</si>
  <si>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</si>
  <si>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</si>
  <si>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</si>
  <si>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</si>
  <si>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</si>
  <si>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</si>
  <si>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</si>
  <si>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</si>
  <si>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</si>
  <si>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</si>
  <si>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</si>
  <si>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</si>
  <si>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</si>
  <si>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</si>
  <si>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</si>
  <si>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</si>
  <si>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</si>
  <si>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</si>
  <si>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</si>
  <si>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</si>
  <si>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</si>
  <si>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</si>
  <si>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</si>
  <si>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</si>
  <si>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</si>
  <si>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</si>
  <si>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</si>
  <si>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</si>
  <si>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</si>
  <si>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</si>
  <si>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</si>
  <si>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</si>
  <si>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</si>
  <si>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</si>
  <si>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</si>
  <si>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</si>
  <si>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</si>
  <si>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</si>
  <si>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</si>
  <si>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</si>
  <si>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</si>
  <si>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</si>
  <si>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</si>
  <si>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</si>
  <si>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</si>
  <si>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</si>
  <si>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</si>
  <si>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</si>
  <si>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</si>
  <si>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</si>
  <si>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</si>
  <si>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</si>
  <si>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</si>
  <si>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</si>
  <si>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</si>
  <si>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</si>
  <si>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</si>
  <si>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</si>
  <si>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</si>
  <si>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</si>
  <si>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</si>
  <si>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</si>
  <si>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</si>
  <si>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</si>
  <si>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</si>
  <si>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</si>
  <si>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</si>
  <si>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</si>
  <si>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</si>
  <si>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</si>
  <si>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</si>
  <si>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</si>
  <si>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</si>
  <si>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</si>
  <si>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</si>
  <si>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</si>
  <si>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</si>
  <si>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</si>
  <si>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</si>
  <si>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</si>
  <si>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</si>
  <si>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</si>
  <si>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</si>
  <si>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</si>
  <si>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</si>
  <si>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</si>
  <si>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</si>
  <si>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</si>
  <si>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</si>
  <si>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</si>
  <si>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</si>
  <si>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</si>
  <si>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</si>
  <si>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</si>
  <si>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</si>
  <si>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</si>
  <si>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</si>
  <si>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</si>
  <si>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</si>
  <si>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</si>
  <si>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</si>
  <si>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</si>
  <si>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</si>
  <si>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</si>
  <si>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</si>
  <si>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</si>
  <si>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</si>
  <si>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</si>
  <si>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</si>
  <si>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</si>
  <si>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</si>
  <si>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</si>
  <si>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</si>
  <si>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</si>
  <si>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</si>
  <si>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</si>
  <si>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</si>
  <si>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</si>
  <si>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</si>
  <si>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</si>
  <si>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</si>
  <si>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</si>
  <si>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</si>
  <si>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</si>
  <si>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</si>
  <si>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</si>
  <si>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</si>
  <si>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</si>
  <si>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</si>
  <si>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</si>
  <si>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</si>
  <si>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</si>
  <si>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</si>
  <si>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</si>
  <si>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</si>
  <si>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</si>
  <si>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</si>
  <si>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</si>
  <si>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</si>
  <si>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</si>
  <si>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</si>
  <si>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</si>
  <si>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</si>
  <si>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</si>
  <si>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</si>
  <si>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</si>
  <si>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</si>
  <si>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</si>
  <si>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</si>
  <si>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</si>
  <si>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</si>
  <si>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</si>
  <si>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</si>
  <si>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</si>
  <si>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</si>
  <si>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</si>
  <si>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</si>
  <si>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</si>
  <si>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</si>
  <si>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</si>
  <si>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</si>
  <si>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</si>
  <si>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</si>
  <si>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</si>
  <si>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</si>
  <si>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</si>
  <si>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</si>
  <si>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</si>
  <si>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</si>
  <si>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</si>
  <si>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</si>
  <si>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</si>
  <si>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</si>
  <si>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</si>
  <si>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</si>
  <si>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</si>
  <si>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</si>
  <si>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</si>
  <si>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</si>
  <si>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</si>
  <si>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</si>
  <si>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</si>
  <si>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</si>
  <si>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</si>
  <si>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</si>
  <si>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</si>
  <si>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</si>
  <si>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</si>
  <si>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</si>
  <si>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</si>
  <si>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</si>
  <si>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</si>
  <si>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</si>
  <si>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</si>
  <si>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</si>
  <si>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</si>
  <si>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</si>
  <si>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</si>
  <si>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</si>
  <si>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</si>
  <si>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</si>
  <si>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</si>
  <si>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</si>
  <si>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</si>
  <si>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</si>
  <si>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</si>
  <si>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</si>
  <si>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</si>
  <si>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</si>
  <si>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</si>
  <si>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</si>
  <si>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</si>
  <si>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</si>
  <si>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</si>
  <si>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</si>
  <si>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</si>
  <si>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</si>
  <si>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</si>
  <si>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</si>
  <si>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</si>
  <si>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</si>
  <si>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</si>
  <si>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</si>
  <si>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</si>
  <si>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</si>
  <si>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</si>
  <si>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</si>
  <si>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</si>
  <si>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</si>
  <si>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</si>
  <si>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</si>
  <si>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</si>
  <si>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</si>
  <si>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</si>
  <si>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</si>
  <si>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</si>
  <si>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</si>
  <si>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</si>
  <si>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</si>
  <si>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</si>
  <si>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</si>
  <si>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</si>
  <si>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</si>
  <si>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</si>
  <si>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</si>
  <si>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</si>
  <si>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</si>
  <si>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</si>
  <si>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</si>
  <si>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</si>
  <si>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</si>
  <si>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</si>
  <si>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</si>
  <si>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</si>
  <si>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</si>
  <si>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</si>
  <si>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</si>
  <si>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</si>
  <si>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</si>
  <si>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</si>
  <si>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</si>
  <si>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</si>
  <si>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</si>
  <si>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</si>
  <si>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</si>
  <si>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</si>
  <si>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</si>
  <si>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</si>
  <si>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</si>
  <si>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</si>
  <si>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</si>
  <si>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</si>
  <si>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</si>
  <si>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</si>
  <si>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</si>
  <si>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</si>
  <si>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</si>
  <si>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</si>
  <si>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</si>
  <si>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</si>
  <si>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</si>
  <si>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</si>
  <si>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</si>
  <si>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</si>
  <si>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</si>
  <si>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</si>
  <si>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</si>
  <si>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</si>
  <si>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</si>
  <si>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</si>
  <si>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</si>
  <si>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</si>
  <si>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</si>
  <si>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</si>
  <si>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</si>
  <si>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</si>
  <si>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</si>
  <si>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</si>
  <si>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</si>
  <si>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</si>
  <si>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</si>
  <si>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</si>
  <si>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</si>
  <si>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</si>
  <si>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</si>
  <si>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</si>
  <si>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</si>
  <si>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</si>
  <si>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</si>
  <si>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</si>
  <si>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</si>
  <si>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</si>
  <si>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</si>
  <si>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</si>
  <si>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</si>
  <si>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</si>
  <si>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</si>
  <si>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</si>
  <si>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</si>
  <si>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</si>
  <si>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</si>
  <si>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</si>
  <si>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</si>
  <si>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</si>
  <si>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</si>
  <si>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</si>
  <si>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</si>
  <si>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</si>
  <si>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</si>
  <si>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</si>
  <si>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</si>
  <si>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</si>
  <si>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</si>
  <si>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</si>
  <si>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</si>
  <si>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</si>
  <si>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</si>
  <si>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</si>
  <si>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</si>
  <si>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</si>
  <si>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</si>
  <si>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</si>
  <si>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</si>
  <si>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</si>
  <si>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</si>
  <si>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</si>
  <si>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</si>
  <si>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</si>
  <si>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</si>
  <si>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</si>
  <si>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</si>
  <si>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</si>
  <si>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</si>
  <si>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</si>
  <si>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</si>
  <si>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</si>
  <si>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</si>
  <si>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</si>
  <si>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</si>
  <si>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</si>
  <si>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</si>
  <si>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</si>
  <si>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</si>
  <si>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</si>
  <si>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</si>
  <si>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</si>
  <si>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</si>
  <si>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</si>
  <si>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</si>
  <si>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</si>
  <si>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</si>
  <si>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</si>
  <si>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</si>
  <si>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</si>
  <si>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</si>
  <si>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</si>
  <si>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</si>
  <si>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</si>
  <si>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</si>
  <si>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</si>
  <si>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</si>
  <si>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</si>
  <si>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</si>
  <si>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</si>
  <si>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</si>
  <si>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</si>
  <si>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</si>
  <si>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</si>
  <si>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</si>
  <si>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</si>
  <si>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</si>
  <si>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</si>
  <si>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</si>
  <si>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</si>
  <si>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</si>
  <si>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</si>
  <si>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</si>
  <si>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</si>
  <si>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</si>
  <si>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</si>
  <si>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</si>
  <si>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</si>
  <si>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</si>
  <si>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</si>
  <si>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</si>
  <si>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</si>
  <si>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</si>
  <si>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</si>
  <si>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</si>
  <si>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</si>
  <si>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</si>
  <si>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</si>
  <si>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</si>
  <si>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</si>
  <si>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</si>
  <si>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</si>
  <si>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</si>
  <si>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</si>
  <si>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</si>
  <si>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</si>
  <si>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</si>
  <si>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</si>
  <si>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</si>
  <si>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</si>
  <si>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</si>
  <si>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</si>
  <si>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</si>
  <si>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</si>
  <si>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</si>
  <si>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</si>
  <si>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</si>
  <si>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</si>
  <si>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</si>
  <si>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</si>
  <si>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</si>
  <si>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</si>
  <si>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</si>
  <si>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</si>
  <si>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</si>
  <si>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</si>
  <si>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</si>
  <si>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</si>
  <si>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</si>
  <si>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</si>
  <si>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</si>
  <si>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</si>
  <si>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</si>
  <si>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</si>
  <si>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</si>
  <si>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</si>
  <si>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</si>
  <si>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</si>
  <si>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</si>
  <si>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</si>
  <si>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</si>
  <si>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</si>
  <si>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</si>
  <si>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</si>
  <si>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</si>
  <si>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</si>
  <si>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</si>
  <si>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</si>
  <si>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</si>
  <si>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</si>
  <si>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</si>
  <si>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</si>
  <si>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</si>
  <si>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</si>
  <si>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</si>
  <si>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</si>
  <si>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</si>
  <si>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</si>
  <si>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</si>
  <si>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</si>
  <si>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</si>
  <si>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</si>
  <si>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</si>
  <si>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</si>
  <si>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</si>
  <si>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</si>
  <si>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</si>
  <si>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</si>
  <si>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</si>
  <si>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</si>
  <si>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</si>
  <si>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</si>
  <si>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</si>
  <si>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</si>
  <si>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</si>
  <si>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</si>
  <si>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</si>
  <si>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</si>
  <si>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</si>
  <si>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</si>
  <si>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</si>
  <si>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</si>
  <si>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</si>
  <si>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</si>
  <si>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</si>
  <si>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</si>
  <si>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</si>
  <si>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</si>
  <si>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</si>
  <si>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</si>
  <si>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</si>
  <si>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</si>
  <si>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</si>
  <si>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</si>
  <si>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</si>
  <si>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</si>
  <si>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</si>
  <si>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</si>
  <si>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</si>
  <si>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</si>
  <si>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</si>
  <si>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</si>
  <si>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</si>
  <si>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</si>
  <si>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</si>
  <si>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</si>
  <si>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</si>
  <si>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</si>
  <si>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</si>
  <si>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</si>
  <si>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</si>
  <si>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</si>
  <si>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</si>
  <si>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</si>
  <si>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</si>
  <si>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</si>
  <si>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</si>
  <si>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</si>
  <si>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</si>
  <si>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</si>
  <si>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</si>
  <si>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</si>
  <si>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</si>
  <si>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</si>
  <si>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</si>
  <si>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</si>
  <si>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</si>
  <si>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</si>
  <si>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</si>
  <si>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</si>
  <si>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</si>
  <si>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</si>
  <si>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</si>
  <si>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</si>
  <si>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</si>
  <si>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</si>
  <si>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</si>
  <si>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</si>
  <si>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</si>
  <si>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</si>
  <si>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</si>
  <si>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</si>
  <si>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</si>
  <si>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</si>
  <si>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</si>
  <si>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</si>
  <si>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</si>
  <si>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</si>
  <si>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</si>
  <si>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</si>
  <si>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</si>
  <si>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</si>
  <si>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</si>
  <si>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</si>
  <si>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</si>
  <si>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</si>
  <si>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</si>
  <si>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</si>
  <si>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</si>
  <si>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</si>
  <si>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</si>
  <si>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</si>
  <si>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</si>
  <si>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</si>
  <si>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</si>
  <si>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</si>
  <si>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</si>
  <si>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</si>
  <si>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</si>
  <si>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</si>
  <si>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</si>
  <si>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</si>
  <si>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</si>
  <si>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</si>
  <si>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</si>
  <si>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</si>
  <si>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</si>
  <si>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</si>
  <si>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</si>
  <si>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</si>
  <si>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</si>
  <si>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</si>
  <si>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</si>
  <si>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</si>
  <si>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</si>
  <si>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</si>
  <si>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</si>
  <si>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</si>
  <si>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</si>
  <si>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</si>
  <si>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</si>
  <si>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</si>
  <si>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</si>
  <si>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</si>
  <si>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</si>
  <si>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</si>
  <si>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</si>
  <si>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</si>
  <si>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</si>
  <si>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</si>
  <si>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</si>
  <si>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</si>
  <si>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</si>
  <si>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</si>
  <si>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</si>
  <si>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</si>
  <si>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</si>
  <si>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</si>
  <si>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</si>
  <si>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</si>
  <si>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</si>
  <si>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</si>
  <si>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</si>
  <si>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</si>
  <si>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</si>
  <si>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</si>
  <si>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</si>
  <si>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</si>
  <si>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</si>
  <si>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</si>
  <si>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</si>
  <si>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</si>
  <si>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</si>
  <si>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</si>
  <si>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</si>
  <si>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</si>
  <si>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</si>
  <si>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</si>
  <si>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</si>
  <si>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</si>
  <si>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</si>
  <si>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</si>
  <si>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</si>
  <si>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</si>
  <si>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</si>
  <si>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</si>
  <si>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</si>
  <si>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</si>
  <si>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</si>
  <si>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</si>
  <si>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</si>
  <si>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</si>
  <si>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</si>
  <si>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</si>
  <si>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</si>
  <si>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</si>
  <si>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</si>
  <si>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</si>
  <si>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</si>
  <si>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</si>
  <si>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</si>
  <si>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</si>
  <si>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</si>
  <si>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</si>
  <si>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</si>
  <si>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</si>
  <si>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</si>
  <si>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</si>
  <si>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</si>
  <si>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</si>
  <si>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</si>
  <si>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</si>
  <si>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</si>
  <si>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</si>
  <si>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</si>
  <si>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</si>
  <si>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</si>
  <si>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</si>
  <si>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</si>
  <si>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</si>
  <si>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</si>
  <si>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</si>
  <si>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</si>
  <si>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</si>
  <si>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</si>
  <si>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</si>
  <si>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</si>
  <si>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</si>
  <si>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</si>
  <si>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</si>
  <si>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</si>
  <si>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</si>
  <si>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</si>
  <si>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</si>
  <si>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</si>
  <si>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</si>
  <si>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</si>
  <si>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</si>
  <si>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</si>
  <si>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</si>
  <si>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</si>
  <si>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</si>
  <si>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</si>
  <si>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</si>
  <si>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</si>
  <si>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</si>
  <si>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</si>
  <si>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</si>
  <si>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</si>
  <si>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</si>
  <si>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</si>
  <si>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</si>
  <si>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</si>
  <si>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</si>
  <si>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</si>
  <si>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</si>
  <si>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</si>
  <si>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</si>
  <si>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</si>
  <si>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</si>
  <si>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</si>
  <si>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</si>
  <si>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</si>
  <si>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</si>
  <si>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</si>
  <si>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</si>
  <si>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</si>
  <si>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</si>
  <si>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</si>
  <si>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</si>
  <si>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</si>
  <si>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</si>
  <si>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</si>
  <si>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</si>
  <si>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</si>
  <si>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</si>
  <si>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</si>
  <si>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</si>
  <si>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</si>
  <si>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</si>
  <si>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</si>
  <si>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</si>
  <si>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</si>
  <si>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</si>
  <si>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</si>
  <si>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</si>
  <si>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</si>
  <si>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</si>
  <si>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</si>
  <si>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</si>
  <si>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</si>
  <si>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</si>
  <si>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</si>
  <si>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</si>
  <si>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</si>
  <si>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</si>
  <si>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</si>
  <si>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</si>
  <si>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</si>
  <si>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</si>
  <si>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</si>
  <si>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</si>
  <si>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</si>
  <si>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</si>
  <si>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</si>
  <si>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</si>
  <si>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</si>
  <si>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</si>
  <si>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</si>
  <si>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</si>
  <si>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</si>
  <si>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</si>
  <si>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</si>
  <si>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</si>
  <si>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</si>
  <si>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</si>
  <si>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</si>
  <si>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</si>
  <si>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</si>
  <si>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</si>
  <si>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</si>
  <si>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</si>
  <si>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</si>
  <si>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</si>
  <si>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</si>
  <si>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</si>
  <si>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</si>
  <si>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</si>
  <si>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</si>
  <si>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</si>
  <si>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</si>
  <si>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</si>
  <si>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</si>
  <si>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</si>
  <si>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</si>
  <si>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</si>
  <si>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</si>
  <si>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</si>
  <si>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</si>
  <si>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</si>
  <si>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</si>
  <si>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</si>
  <si>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</si>
  <si>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</si>
  <si>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</si>
  <si>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</si>
  <si>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</si>
  <si>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</si>
  <si>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</si>
  <si>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</si>
  <si>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</si>
  <si>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</si>
  <si>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</si>
  <si>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</si>
  <si>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</si>
  <si>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</si>
  <si>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</si>
  <si>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</si>
  <si>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</si>
  <si>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</si>
  <si>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</si>
  <si>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</si>
  <si>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</si>
  <si>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</si>
  <si>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</si>
  <si>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</si>
  <si>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</si>
  <si>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</si>
  <si>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</si>
  <si>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</si>
  <si>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</si>
  <si>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</si>
  <si>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</si>
  <si>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</si>
  <si>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</si>
  <si>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</si>
  <si>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</si>
  <si>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</si>
  <si>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</si>
  <si>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</si>
  <si>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</si>
  <si>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</si>
  <si>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</si>
  <si>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</si>
  <si>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</si>
  <si>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</si>
  <si>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</si>
  <si>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</si>
  <si>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</si>
  <si>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</si>
  <si>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</si>
  <si>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</si>
  <si>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</si>
  <si>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</si>
  <si>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</si>
  <si>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</si>
  <si>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</si>
  <si>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</si>
  <si>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</si>
  <si>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</si>
  <si>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</si>
  <si>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</si>
  <si>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</si>
  <si>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</si>
  <si>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</si>
  <si>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</si>
  <si>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</si>
  <si>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</si>
  <si>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</si>
  <si>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</si>
  <si>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</si>
  <si>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</si>
  <si>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</si>
  <si>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</si>
  <si>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</si>
  <si>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</si>
  <si>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</si>
  <si>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</si>
  <si>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</si>
  <si>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</si>
  <si>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</si>
  <si>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</si>
  <si>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</si>
  <si>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</si>
  <si>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</si>
  <si>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</si>
  <si>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</si>
  <si>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</si>
  <si>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</si>
  <si>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</si>
  <si>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</si>
  <si>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</si>
  <si>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</si>
  <si>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</si>
  <si>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</si>
  <si>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</si>
  <si>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</si>
  <si>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</si>
  <si>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</si>
  <si>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</si>
  <si>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</si>
  <si>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</si>
  <si>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</si>
  <si>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</si>
  <si>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</si>
  <si>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</si>
  <si>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</si>
  <si>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</si>
  <si>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</si>
  <si>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</si>
  <si>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</si>
  <si>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</si>
  <si>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</si>
  <si>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</si>
  <si>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</si>
  <si>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</si>
  <si>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</si>
  <si>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</si>
  <si>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</si>
  <si>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</si>
  <si>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</si>
  <si>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</si>
  <si>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</si>
  <si>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</si>
  <si>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</si>
  <si>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</si>
  <si>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</si>
  <si>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</si>
  <si>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</si>
  <si>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</si>
  <si>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</si>
  <si>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</si>
  <si>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</si>
  <si>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</si>
  <si>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</si>
  <si>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</si>
  <si>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</si>
  <si>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</si>
  <si>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</si>
  <si>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</si>
  <si>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</si>
  <si>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</si>
  <si>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</si>
  <si>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</si>
  <si>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</si>
  <si>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</si>
  <si>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</si>
  <si>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</si>
  <si>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</si>
  <si>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</si>
  <si>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</si>
  <si>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</si>
  <si>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</si>
  <si>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</si>
  <si>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</si>
  <si>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</si>
  <si>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</si>
  <si>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</si>
  <si>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</si>
  <si>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</si>
  <si>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</si>
  <si>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</si>
  <si>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</si>
  <si>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</si>
  <si>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</si>
  <si>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</si>
  <si>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</si>
  <si>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</si>
  <si>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</si>
  <si>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</si>
  <si>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</si>
  <si>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</si>
  <si>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</si>
  <si>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</si>
  <si>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</si>
  <si>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</si>
  <si>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</si>
  <si>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</si>
  <si>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</si>
  <si>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</si>
  <si>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</si>
  <si>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</si>
  <si>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</si>
  <si>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</si>
  <si>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</si>
  <si>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</si>
  <si>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</si>
  <si>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</si>
  <si>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</si>
  <si>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</si>
  <si>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</si>
  <si>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</si>
  <si>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</si>
  <si>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</si>
  <si>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</si>
  <si>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</si>
  <si>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</si>
  <si>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</si>
  <si>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</si>
  <si>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</si>
  <si>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</si>
  <si>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</si>
  <si>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</si>
  <si>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</si>
  <si>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</si>
  <si>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</si>
  <si>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</si>
  <si>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</si>
  <si>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</si>
  <si>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</si>
  <si>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</si>
  <si>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</si>
  <si>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</si>
  <si>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</si>
  <si>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</si>
  <si>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</si>
  <si>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</si>
  <si>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</si>
  <si>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</si>
  <si>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</si>
  <si>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</si>
  <si>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</si>
  <si>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</si>
  <si>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</si>
  <si>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</si>
  <si>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</si>
  <si>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</si>
  <si>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</si>
  <si>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</si>
  <si>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</si>
  <si>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</si>
  <si>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</si>
  <si>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</si>
  <si>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</si>
  <si>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</si>
  <si>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</si>
  <si>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</si>
  <si>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</si>
  <si>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</si>
  <si>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</si>
  <si>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</si>
  <si>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</si>
  <si>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</si>
  <si>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</si>
  <si>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</si>
  <si>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</si>
  <si>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</si>
  <si>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</si>
  <si>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</si>
  <si>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</si>
  <si>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</si>
  <si>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</si>
  <si>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</si>
  <si>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</si>
  <si>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</si>
  <si>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</si>
  <si>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</si>
  <si>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</si>
  <si>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</si>
  <si>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</si>
  <si>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</si>
  <si>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</si>
  <si>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</si>
  <si>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</si>
  <si>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</si>
  <si>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</si>
  <si>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</si>
  <si>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</si>
  <si>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</si>
  <si>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</si>
  <si>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</si>
  <si>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</si>
  <si>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</si>
  <si>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</si>
  <si>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</si>
  <si>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</si>
  <si>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</si>
  <si>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</si>
  <si>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</si>
  <si>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</si>
  <si>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</si>
  <si>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</si>
  <si>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</si>
  <si>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</si>
  <si>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</si>
  <si>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</si>
  <si>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</si>
  <si>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</si>
  <si>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</si>
  <si>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</si>
  <si>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</si>
  <si>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</si>
  <si>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</si>
  <si>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</si>
  <si>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</si>
  <si>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</si>
  <si>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</si>
  <si>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</si>
  <si>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</si>
  <si>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</si>
  <si>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</si>
  <si>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</si>
  <si>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</si>
  <si>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</si>
  <si>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</si>
  <si>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</si>
  <si>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</si>
  <si>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</si>
  <si>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</si>
  <si>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</si>
  <si>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</si>
  <si>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</si>
  <si>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</si>
  <si>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</si>
  <si>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</si>
  <si>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</si>
  <si>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</si>
  <si>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</si>
  <si>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</si>
  <si>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</si>
  <si>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</si>
  <si>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</si>
  <si>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</si>
  <si>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</si>
  <si>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</si>
  <si>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</si>
  <si>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</si>
  <si>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</si>
  <si>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</si>
  <si>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</si>
  <si>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</si>
  <si>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</si>
  <si>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</si>
  <si>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</si>
  <si>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</si>
  <si>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</si>
  <si>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</si>
  <si>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</si>
  <si>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</si>
  <si>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</si>
  <si>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</si>
  <si>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</si>
  <si>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</si>
  <si>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</si>
  <si>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</si>
  <si>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</si>
  <si>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</si>
  <si>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</si>
  <si>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</si>
  <si>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</si>
  <si>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</si>
  <si>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</si>
  <si>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</si>
  <si>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</si>
  <si>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</si>
  <si>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</si>
  <si>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</si>
  <si>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</si>
  <si>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</si>
  <si>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</si>
  <si>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</si>
  <si>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</si>
  <si>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</si>
  <si>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</si>
  <si>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</si>
  <si>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</si>
  <si>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</si>
  <si>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</si>
  <si>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</si>
  <si>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</si>
  <si>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</si>
  <si>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</si>
  <si>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</si>
  <si>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</si>
  <si>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</si>
  <si>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</si>
  <si>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</si>
  <si>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</si>
  <si>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</si>
  <si>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</si>
  <si>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</si>
  <si>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</si>
  <si>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</si>
  <si>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</si>
  <si>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</si>
  <si>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</si>
  <si>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</si>
  <si>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</si>
  <si>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</si>
  <si>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</si>
  <si>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</si>
  <si>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</si>
  <si>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</si>
  <si>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</si>
  <si>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</si>
  <si>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</si>
  <si>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</si>
  <si>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</si>
  <si>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</si>
  <si>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</si>
  <si>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</si>
  <si>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</si>
  <si>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</si>
  <si>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</si>
  <si>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</si>
  <si>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</si>
  <si>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</si>
  <si>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</si>
  <si>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</si>
  <si>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</si>
  <si>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</si>
  <si>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</si>
  <si>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</si>
  <si>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</si>
  <si>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</si>
  <si>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</si>
  <si>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</si>
  <si>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</si>
  <si>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</si>
  <si>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</si>
  <si>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</si>
  <si>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</si>
  <si>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</si>
  <si>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</si>
  <si>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</si>
  <si>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</si>
  <si>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</si>
  <si>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</si>
  <si>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</si>
  <si>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</si>
  <si>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</si>
  <si>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</si>
  <si>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</si>
  <si>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</si>
  <si>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</si>
  <si>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</si>
  <si>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</si>
  <si>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</si>
  <si>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</si>
  <si>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</si>
  <si>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</si>
  <si>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</si>
  <si>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</si>
  <si>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</si>
  <si>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</si>
  <si>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</si>
  <si>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</si>
  <si>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</si>
  <si>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</si>
  <si>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</si>
  <si>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</si>
  <si>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</si>
  <si>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</si>
  <si>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</si>
  <si>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</si>
  <si>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</si>
  <si>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</si>
  <si>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</si>
  <si>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</si>
  <si>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</si>
  <si>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</si>
  <si>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</si>
  <si>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</si>
  <si>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</si>
  <si>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</si>
  <si>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</si>
  <si>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</si>
  <si>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</si>
  <si>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</si>
  <si>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</si>
  <si>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</si>
  <si>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</si>
  <si>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</si>
  <si>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</si>
  <si>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</si>
  <si>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</si>
  <si>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</si>
  <si>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</si>
  <si>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</si>
  <si>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</si>
  <si>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</si>
  <si>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</si>
  <si>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</si>
  <si>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</si>
  <si>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</si>
  <si>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</si>
  <si>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</si>
  <si>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</si>
  <si>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</si>
  <si>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</si>
  <si>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</si>
  <si>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</si>
  <si>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</si>
  <si>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</si>
  <si>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</si>
  <si>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</si>
  <si>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</si>
  <si>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</si>
  <si>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</si>
  <si>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</si>
  <si>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</si>
  <si>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</si>
  <si>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</si>
  <si>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</si>
  <si>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</si>
  <si>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</si>
  <si>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</si>
  <si>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</si>
  <si>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</si>
  <si>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</si>
  <si>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</si>
  <si>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</si>
  <si>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</si>
  <si>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</si>
  <si>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</si>
  <si>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</si>
  <si>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</si>
  <si>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</si>
  <si>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</si>
  <si>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</si>
  <si>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</si>
  <si>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</si>
  <si>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</si>
  <si>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</si>
  <si>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</si>
  <si>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</si>
  <si>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</si>
  <si>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</si>
  <si>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</si>
  <si>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</si>
  <si>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</si>
  <si>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</si>
  <si>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</si>
  <si>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</si>
  <si>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</si>
  <si>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</si>
  <si>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</si>
  <si>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</si>
  <si>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</si>
  <si>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</si>
  <si>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</si>
  <si>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</si>
  <si>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</si>
  <si>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</si>
  <si>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</si>
  <si>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</si>
  <si>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</si>
  <si>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</si>
  <si>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</si>
  <si>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</si>
  <si>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</si>
  <si>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</si>
  <si>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</si>
  <si>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</si>
  <si>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</si>
  <si>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</si>
  <si>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</si>
  <si>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</si>
  <si>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</si>
  <si>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</si>
  <si>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</si>
  <si>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</si>
  <si>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</si>
  <si>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</si>
  <si>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</si>
  <si>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</si>
  <si>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</si>
  <si>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</si>
  <si>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</si>
  <si>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</si>
  <si>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</si>
  <si>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</si>
  <si>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</si>
  <si>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</si>
  <si>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</si>
  <si>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</si>
  <si>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</si>
  <si>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</si>
  <si>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</si>
  <si>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</si>
  <si>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</si>
  <si>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</si>
  <si>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</si>
  <si>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</si>
  <si>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</si>
  <si>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</si>
  <si>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</si>
  <si>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</si>
  <si>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</si>
  <si>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</si>
  <si>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</si>
  <si>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</si>
  <si>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</si>
  <si>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</si>
  <si>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</si>
  <si>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</si>
  <si>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</si>
  <si>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</si>
  <si>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</si>
  <si>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</si>
  <si>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</si>
  <si>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</si>
  <si>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</si>
  <si>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</si>
  <si>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</si>
  <si>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</si>
  <si>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</si>
  <si>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</si>
  <si>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</si>
  <si>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</si>
  <si>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</si>
  <si>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</si>
  <si>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</si>
  <si>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</si>
  <si>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</si>
  <si>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</si>
  <si>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</si>
  <si>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</si>
  <si>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</si>
  <si>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</si>
  <si>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</si>
  <si>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</si>
  <si>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</si>
  <si>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</si>
  <si>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</si>
  <si>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</si>
  <si>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</si>
  <si>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</si>
  <si>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</si>
  <si>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</si>
  <si>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</si>
  <si>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</si>
  <si>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</si>
  <si>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</si>
  <si>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</si>
  <si>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</si>
  <si>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</si>
  <si>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</si>
  <si>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</si>
  <si>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</si>
  <si>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</si>
  <si>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</si>
  <si>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</si>
  <si>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</si>
  <si>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</si>
  <si>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</si>
  <si>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</si>
  <si>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</si>
  <si>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</si>
  <si>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</si>
  <si>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</si>
  <si>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</si>
  <si>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</si>
  <si>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</si>
  <si>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</si>
  <si>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</si>
  <si>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</si>
  <si>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</si>
  <si>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</si>
  <si>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</si>
  <si>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</si>
  <si>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</si>
  <si>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</si>
  <si>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</si>
  <si>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</si>
  <si>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</si>
  <si>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</si>
  <si>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</si>
  <si>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</si>
  <si>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</si>
  <si>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</si>
  <si>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</si>
  <si>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</si>
  <si>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</si>
  <si>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</si>
  <si>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</si>
  <si>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</si>
  <si>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</si>
  <si>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</si>
  <si>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</si>
  <si>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</si>
  <si>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</si>
  <si>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</si>
  <si>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</si>
  <si>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</si>
  <si>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</si>
  <si>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</si>
  <si>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</si>
  <si>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</si>
  <si>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</si>
  <si>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</si>
  <si>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</si>
  <si>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</si>
  <si>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</si>
  <si>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</si>
  <si>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</si>
  <si>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</si>
  <si>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</si>
  <si>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</si>
  <si>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</si>
  <si>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</si>
  <si>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</si>
  <si>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</si>
  <si>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</si>
  <si>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</si>
  <si>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</si>
  <si>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</si>
  <si>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</si>
  <si>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</si>
  <si>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</si>
  <si>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</si>
  <si>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</si>
  <si>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</si>
  <si>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</si>
  <si>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</si>
  <si>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</si>
  <si>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</si>
  <si>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</si>
  <si>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</si>
  <si>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</si>
  <si>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</si>
  <si>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</si>
  <si>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</si>
  <si>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</si>
  <si>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</si>
  <si>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</si>
  <si>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</si>
  <si>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</si>
  <si>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</si>
  <si>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</si>
  <si>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</si>
  <si>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</si>
  <si>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</si>
  <si>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</si>
  <si>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</si>
  <si>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</si>
  <si>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</si>
  <si>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</si>
  <si>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</si>
  <si>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</si>
  <si>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</si>
  <si>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</si>
  <si>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</si>
  <si>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</si>
  <si>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</si>
  <si>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</si>
  <si>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</si>
  <si>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</si>
  <si>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</si>
  <si>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</si>
  <si>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</si>
  <si>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</si>
  <si>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</si>
  <si>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</si>
  <si>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</si>
  <si>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</si>
  <si>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</si>
  <si>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</si>
  <si>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</si>
  <si>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</si>
  <si>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</si>
  <si>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</si>
  <si>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</si>
  <si>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</si>
  <si>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</si>
  <si>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</si>
  <si>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</si>
  <si>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</si>
  <si>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</si>
  <si>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</si>
  <si>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</si>
  <si>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</si>
  <si>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</si>
  <si>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</si>
  <si>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</si>
  <si>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</si>
  <si>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</si>
  <si>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</si>
  <si>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</si>
  <si>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</si>
  <si>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</si>
  <si>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</si>
  <si>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</si>
  <si>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</si>
  <si>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</si>
  <si>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</si>
  <si>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</si>
  <si>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</si>
  <si>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</si>
  <si>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</si>
  <si>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</si>
  <si>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</si>
  <si>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</si>
  <si>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</si>
  <si>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</si>
  <si>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</si>
  <si>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</si>
  <si>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</si>
  <si>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</si>
  <si>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</si>
  <si>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</si>
  <si>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</si>
  <si>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</si>
  <si>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</si>
  <si>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</si>
  <si>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</si>
  <si>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</si>
  <si>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</si>
  <si>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</si>
  <si>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</si>
  <si>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</si>
  <si>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</si>
  <si>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</si>
  <si>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</si>
  <si>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</si>
  <si>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</si>
  <si>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</si>
  <si>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</si>
  <si>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</si>
  <si>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</si>
  <si>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</si>
  <si>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</si>
  <si>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</si>
  <si>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</si>
  <si>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</si>
  <si>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</si>
  <si>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</si>
  <si>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</si>
  <si>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</si>
  <si>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</si>
  <si>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</si>
  <si>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</si>
  <si>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</si>
  <si>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</si>
  <si>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</si>
  <si>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</si>
  <si>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</si>
  <si>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</si>
  <si>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</si>
  <si>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</si>
  <si>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</si>
  <si>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</si>
  <si>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</si>
  <si>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</si>
  <si>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</si>
  <si>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</si>
  <si>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</si>
  <si>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</si>
  <si>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</si>
  <si>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</si>
  <si>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</si>
  <si>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</si>
  <si>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</si>
  <si>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</si>
  <si>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</si>
  <si>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</si>
  <si>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</si>
  <si>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</si>
  <si>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</si>
  <si>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</si>
  <si>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</si>
  <si>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</si>
  <si>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</si>
  <si>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</si>
  <si>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</si>
  <si>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</si>
  <si>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</si>
  <si>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</si>
  <si>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</si>
  <si>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</si>
  <si>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</si>
  <si>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</si>
  <si>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</si>
  <si>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</si>
  <si>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</si>
  <si>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</si>
  <si>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</si>
  <si>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</si>
  <si>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</si>
  <si>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</si>
  <si>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</si>
  <si>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</si>
  <si>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</si>
  <si>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</si>
  <si>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</si>
  <si>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</si>
  <si>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</si>
  <si>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</si>
  <si>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</si>
  <si>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</si>
  <si>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</si>
  <si>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</si>
  <si>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</si>
  <si>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</si>
  <si>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</si>
  <si>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</si>
  <si>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</si>
  <si>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</si>
  <si>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</si>
  <si>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</si>
  <si>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</si>
  <si>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</si>
  <si>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</si>
  <si>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</si>
  <si>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</si>
  <si>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</si>
  <si>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</si>
  <si>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</si>
  <si>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</si>
  <si>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</si>
  <si>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</si>
  <si>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</si>
  <si>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</si>
  <si>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</si>
  <si>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</si>
  <si>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</si>
  <si>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</si>
  <si>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</si>
  <si>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</si>
  <si>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</si>
  <si>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</si>
  <si>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</si>
  <si>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</si>
  <si>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</si>
  <si>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</si>
  <si>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</si>
  <si>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</si>
  <si>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</si>
  <si>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</si>
  <si>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</si>
  <si>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</si>
  <si>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</si>
  <si>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</si>
  <si>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</si>
  <si>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</si>
  <si>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</si>
  <si>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</si>
  <si>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</si>
  <si>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</si>
  <si>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</si>
  <si>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</si>
  <si>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</si>
  <si>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</si>
  <si>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</si>
  <si>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</si>
  <si>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</si>
  <si>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</si>
  <si>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</si>
  <si>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</si>
  <si>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</si>
  <si>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</si>
  <si>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</si>
  <si>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</si>
  <si>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</si>
  <si>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</si>
  <si>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</si>
  <si>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</si>
  <si>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</si>
  <si>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</si>
  <si>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</si>
  <si>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</si>
  <si>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</si>
  <si>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</si>
  <si>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</si>
  <si>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</si>
  <si>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</si>
  <si>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</si>
  <si>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</si>
  <si>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</si>
  <si>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</si>
  <si>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</si>
  <si>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</si>
  <si>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</si>
  <si>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</si>
  <si>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</si>
  <si>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</si>
  <si>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</si>
  <si>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</si>
  <si>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</si>
  <si>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</si>
  <si>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</si>
  <si>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</si>
  <si>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</si>
  <si>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</si>
  <si>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</si>
  <si>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</si>
  <si>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</si>
  <si>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</si>
  <si>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</si>
  <si>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</si>
  <si>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</si>
  <si>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</si>
  <si>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</si>
  <si>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</si>
  <si>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</si>
  <si>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</si>
  <si>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</si>
  <si>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</si>
  <si>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</si>
  <si>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</si>
  <si>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</si>
  <si>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</si>
  <si>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</si>
  <si>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</si>
  <si>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</si>
  <si>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</si>
  <si>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</si>
  <si>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</si>
  <si>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</si>
  <si>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</si>
  <si>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</si>
  <si>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</si>
  <si>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</si>
  <si>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</si>
  <si>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</si>
  <si>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</si>
  <si>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</si>
  <si>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</si>
  <si>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</si>
  <si>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</si>
  <si>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</si>
  <si>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</si>
  <si>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</si>
  <si>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</si>
  <si>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</si>
  <si>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</si>
  <si>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</si>
  <si>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</si>
  <si>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</si>
  <si>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</si>
  <si>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</si>
  <si>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</si>
  <si>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</si>
  <si>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</si>
  <si>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</si>
  <si>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</si>
  <si>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</si>
  <si>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</si>
  <si>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</si>
  <si>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</si>
  <si>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</si>
  <si>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</si>
  <si>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</si>
  <si>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</si>
  <si>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</si>
  <si>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</si>
  <si>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</si>
  <si>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</si>
  <si>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</si>
  <si>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</si>
  <si>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</si>
  <si>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</si>
  <si>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</si>
  <si>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</si>
  <si>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</si>
  <si>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</si>
  <si>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</si>
  <si>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</si>
  <si>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</si>
  <si>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</si>
  <si>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</si>
  <si>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</si>
  <si>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</si>
  <si>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</si>
  <si>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</si>
  <si>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</si>
  <si>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</si>
  <si>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</si>
  <si>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</si>
  <si>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</si>
  <si>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</si>
  <si>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</si>
  <si>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</si>
  <si>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</si>
  <si>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</si>
  <si>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</si>
  <si>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</si>
  <si>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</si>
  <si>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</si>
  <si>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</si>
  <si>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</si>
  <si>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</si>
  <si>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</si>
  <si>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</si>
  <si>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</si>
  <si>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</si>
  <si>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</si>
  <si>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</si>
  <si>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</si>
  <si>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</si>
  <si>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</si>
  <si>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</si>
  <si>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</si>
  <si>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</si>
  <si>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</si>
  <si>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</si>
  <si>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</si>
  <si>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</si>
  <si>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</si>
  <si>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</si>
  <si>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</si>
  <si>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</si>
  <si>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</si>
  <si>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</si>
  <si>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</si>
  <si>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</si>
  <si>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</si>
  <si>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</si>
  <si>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</si>
  <si>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</si>
  <si>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</si>
  <si>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</si>
  <si>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</si>
  <si>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</si>
  <si>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</si>
  <si>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</si>
  <si>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</si>
  <si>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</si>
  <si>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</si>
  <si>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</si>
  <si>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</si>
  <si>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</si>
  <si>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</si>
  <si>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</si>
  <si>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</si>
  <si>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</si>
  <si>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</si>
  <si>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</si>
  <si>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</si>
  <si>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</si>
  <si>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</si>
  <si>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</si>
  <si>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</si>
  <si>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</si>
  <si>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</si>
  <si>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</si>
  <si>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</si>
  <si>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</si>
  <si>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</si>
  <si>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</si>
  <si>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</si>
  <si>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</si>
  <si>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</si>
  <si>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</si>
  <si>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</si>
  <si>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</si>
  <si>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</si>
  <si>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</si>
  <si>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</si>
  <si>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</si>
  <si>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</si>
  <si>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</si>
  <si>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</si>
  <si>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</si>
  <si>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</si>
  <si>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</si>
  <si>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</si>
  <si>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</si>
  <si>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</si>
  <si>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</si>
  <si>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</si>
  <si>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</si>
  <si>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</si>
  <si>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</si>
  <si>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</si>
  <si>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</si>
  <si>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</si>
  <si>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</si>
  <si>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</si>
  <si>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</si>
  <si>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</si>
  <si>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</si>
  <si>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</si>
  <si>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</si>
  <si>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</si>
  <si>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</si>
  <si>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</si>
  <si>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</si>
  <si>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</si>
  <si>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</si>
  <si>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</si>
  <si>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</si>
  <si>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</si>
  <si>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</si>
  <si>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</si>
  <si>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</si>
  <si>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</si>
  <si>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</si>
  <si>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</si>
  <si>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</si>
  <si>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</si>
  <si>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</si>
  <si>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</si>
  <si>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</si>
  <si>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</si>
  <si>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</si>
  <si>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</si>
  <si>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</si>
  <si>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</si>
  <si>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</si>
  <si>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</si>
  <si>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</si>
  <si>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</si>
  <si>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</si>
  <si>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</si>
  <si>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</si>
  <si>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</si>
  <si>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</si>
  <si>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</si>
  <si>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</si>
  <si>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</si>
  <si>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</si>
  <si>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</si>
  <si>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</si>
  <si>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</si>
  <si>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</si>
  <si>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</si>
  <si>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</si>
  <si>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</si>
  <si>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</si>
  <si>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</si>
  <si>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</si>
  <si>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</si>
  <si>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</si>
  <si>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</si>
  <si>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</si>
  <si>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</si>
  <si>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</si>
  <si>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</si>
  <si>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</si>
  <si>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</si>
  <si>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</si>
  <si>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</si>
  <si>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</si>
  <si>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</si>
  <si>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</si>
  <si>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</si>
  <si>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</si>
  <si>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</si>
  <si>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</si>
  <si>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</si>
  <si>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</si>
  <si>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</si>
  <si>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</si>
  <si>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</si>
  <si>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</si>
  <si>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</si>
  <si>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</si>
  <si>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</si>
  <si>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</si>
  <si>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</si>
  <si>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</si>
  <si>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</si>
  <si>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</si>
  <si>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</si>
  <si>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</si>
  <si>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</si>
  <si>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</si>
  <si>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</si>
  <si>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</si>
  <si>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</si>
  <si>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</si>
  <si>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</si>
  <si>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</si>
  <si>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</si>
  <si>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</si>
  <si>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</si>
  <si>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</si>
  <si>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</si>
  <si>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</si>
  <si>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</si>
  <si>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</si>
  <si>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</si>
  <si>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</si>
  <si>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</si>
  <si>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</si>
  <si>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</si>
  <si>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</si>
  <si>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</si>
  <si>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</si>
  <si>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</si>
  <si>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</si>
  <si>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</si>
  <si>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</si>
  <si>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</si>
  <si>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</si>
  <si>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</si>
  <si>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</si>
  <si>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</si>
  <si>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</si>
  <si>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</si>
  <si>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</si>
  <si>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</si>
  <si>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</si>
  <si>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</si>
  <si>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</si>
  <si>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</si>
  <si>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</si>
  <si>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</si>
  <si>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</si>
  <si>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</si>
  <si>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</si>
  <si>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</si>
  <si>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</si>
  <si>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</si>
  <si>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</si>
  <si>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</si>
  <si>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</si>
  <si>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</si>
  <si>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</si>
  <si>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</si>
  <si>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</si>
  <si>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</si>
  <si>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</si>
  <si>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</si>
  <si>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</si>
  <si>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</si>
  <si>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</si>
  <si>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</si>
  <si>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</si>
  <si>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</si>
  <si>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</si>
  <si>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</si>
  <si>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</si>
  <si>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</si>
  <si>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</si>
  <si>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</si>
  <si>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</si>
  <si>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</si>
  <si>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</si>
  <si>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</si>
  <si>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</si>
  <si>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</si>
  <si>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</si>
  <si>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</si>
  <si>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</si>
  <si>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</si>
  <si>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</si>
  <si>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</si>
  <si>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</si>
  <si>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</si>
  <si>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</si>
  <si>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</si>
  <si>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</si>
  <si>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</si>
  <si>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</si>
  <si>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</si>
  <si>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</si>
  <si>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</si>
  <si>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</si>
  <si>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</si>
  <si>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</si>
  <si>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</si>
  <si>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</si>
  <si>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</si>
  <si>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</si>
  <si>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</si>
  <si>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</si>
  <si>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</si>
  <si>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</si>
  <si>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</si>
  <si>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</si>
  <si>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</si>
  <si>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</si>
  <si>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</si>
  <si>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</si>
  <si>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</si>
  <si>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</si>
  <si>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</si>
  <si>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</si>
  <si>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</si>
  <si>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</si>
  <si>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</si>
  <si>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</si>
  <si>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</si>
  <si>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</si>
  <si>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</si>
  <si>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</si>
  <si>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</si>
  <si>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</si>
  <si>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</si>
  <si>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</si>
  <si>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</si>
  <si>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</si>
  <si>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</si>
  <si>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</si>
  <si>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</si>
  <si>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</si>
  <si>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</si>
  <si>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</si>
  <si>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</si>
  <si>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</si>
  <si>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</si>
  <si>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</si>
  <si>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</si>
  <si>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</si>
  <si>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</si>
  <si>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</si>
  <si>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</si>
  <si>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</si>
  <si>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</si>
  <si>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</si>
  <si>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</si>
  <si>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</si>
  <si>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</si>
  <si>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</si>
  <si>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</si>
  <si>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</si>
  <si>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</si>
  <si>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</si>
  <si>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</si>
  <si>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</si>
  <si>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</si>
  <si>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</si>
  <si>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</si>
  <si>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</si>
  <si>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</si>
  <si>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</si>
  <si>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</si>
  <si>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</si>
  <si>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</si>
  <si>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</si>
  <si>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</si>
  <si>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</si>
  <si>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</si>
  <si>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</si>
  <si>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</si>
  <si>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</si>
  <si>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</si>
  <si>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</si>
  <si>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</si>
  <si>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</si>
  <si>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</si>
  <si>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</si>
  <si>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</si>
  <si>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</si>
  <si>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</si>
  <si>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</si>
  <si>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</si>
  <si>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</si>
  <si>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</si>
  <si>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</si>
  <si>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</si>
  <si>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</si>
  <si>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</si>
  <si>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</si>
  <si>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</si>
  <si>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</si>
  <si>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</si>
  <si>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</si>
  <si>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</si>
  <si>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</si>
  <si>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</si>
  <si>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</si>
  <si>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</si>
  <si>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</si>
  <si>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</si>
  <si>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</si>
  <si>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</si>
  <si>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</si>
  <si>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</si>
  <si>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</si>
  <si>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</si>
  <si>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</si>
  <si>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</si>
  <si>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</si>
  <si>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</si>
  <si>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</si>
  <si>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</si>
  <si>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</si>
  <si>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</si>
  <si>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</si>
  <si>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</si>
  <si>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</si>
  <si>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</si>
  <si>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</si>
  <si>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</si>
  <si>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</si>
  <si>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</si>
  <si>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</si>
  <si>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</si>
  <si>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</si>
  <si>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</si>
  <si>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</si>
  <si>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</si>
  <si>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</si>
  <si>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</si>
  <si>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</si>
  <si>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</si>
  <si>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</si>
  <si>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</si>
  <si>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</si>
  <si>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</si>
  <si>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</si>
  <si>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</si>
  <si>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</si>
  <si>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</si>
  <si>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</si>
  <si>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</si>
  <si>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</si>
  <si>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</si>
  <si>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</si>
  <si>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</si>
  <si>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</si>
  <si>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</si>
  <si>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</si>
  <si>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</si>
  <si>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</si>
  <si>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</si>
  <si>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</si>
  <si>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</si>
  <si>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</si>
  <si>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</si>
  <si>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</si>
  <si>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</si>
  <si>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</si>
  <si>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</si>
  <si>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</si>
  <si>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</si>
  <si>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</si>
  <si>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</si>
  <si>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</si>
  <si>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</si>
  <si>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</si>
  <si>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</si>
  <si>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</si>
  <si>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</si>
  <si>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</si>
  <si>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</si>
  <si>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</si>
  <si>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</si>
  <si>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</si>
  <si>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</si>
  <si>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</si>
  <si>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</si>
  <si>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</si>
  <si>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</si>
  <si>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</si>
  <si>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</si>
  <si>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</si>
  <si>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</si>
  <si>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</si>
  <si>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</si>
  <si>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</si>
  <si>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</si>
  <si>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</si>
  <si>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</si>
  <si>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</si>
  <si>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</si>
  <si>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</si>
  <si>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</si>
  <si>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</si>
  <si>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</si>
  <si>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</si>
  <si>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</si>
  <si>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</si>
  <si>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</si>
  <si>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</si>
  <si>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</si>
  <si>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</si>
  <si>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</si>
  <si>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</si>
  <si>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</si>
  <si>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</si>
  <si>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</si>
  <si>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</si>
  <si>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</si>
  <si>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</si>
  <si>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</si>
  <si>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</si>
  <si>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</si>
  <si>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</si>
  <si>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</si>
  <si>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</si>
  <si>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</si>
  <si>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</si>
  <si>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</si>
  <si>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</si>
  <si>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</si>
  <si>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</si>
  <si>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</si>
  <si>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</si>
  <si>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</si>
  <si>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</si>
  <si>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</si>
  <si>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</si>
  <si>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</si>
  <si>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</si>
  <si>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</si>
  <si>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</si>
  <si>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</si>
  <si>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</si>
  <si>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</si>
  <si>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</si>
  <si>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</si>
  <si>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</si>
  <si>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</si>
  <si>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</si>
  <si>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</si>
  <si>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</si>
  <si>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</si>
  <si>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</si>
  <si>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</si>
  <si>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</si>
  <si>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</si>
  <si>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</si>
  <si>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</si>
  <si>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</si>
  <si>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</si>
  <si>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</si>
  <si>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</si>
  <si>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</si>
  <si>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</si>
  <si>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</si>
  <si>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</si>
  <si>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</si>
  <si>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</si>
  <si>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</si>
  <si>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</si>
  <si>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</si>
  <si>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</si>
  <si>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</si>
  <si>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</si>
  <si>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</si>
  <si>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</si>
  <si>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</si>
  <si>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</si>
  <si>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</si>
  <si>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</si>
  <si>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</si>
  <si>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</si>
  <si>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</si>
  <si>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</si>
  <si>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</si>
  <si>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</si>
  <si>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</si>
  <si>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</si>
  <si>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</si>
  <si>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</si>
  <si>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</si>
  <si>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</si>
  <si>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</si>
  <si>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</si>
  <si>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</si>
  <si>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</si>
  <si>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</si>
  <si>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</si>
  <si>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</si>
  <si>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</si>
  <si>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</si>
  <si>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</si>
  <si>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</si>
  <si>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</si>
  <si>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</si>
  <si>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</si>
  <si>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</si>
  <si>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</si>
  <si>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</si>
  <si>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</si>
  <si>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</si>
  <si>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</si>
  <si>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</si>
  <si>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</si>
  <si>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</si>
  <si>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</si>
  <si>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</si>
  <si>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</si>
  <si>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</si>
  <si>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</si>
  <si>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</si>
  <si>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</si>
  <si>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</si>
  <si>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</si>
  <si>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</si>
  <si>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</si>
  <si>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</si>
  <si>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</si>
  <si>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</si>
  <si>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</si>
  <si>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</si>
  <si>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</si>
  <si>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</si>
  <si>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</si>
  <si>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</si>
  <si>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</si>
  <si>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</si>
  <si>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</si>
  <si>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</si>
  <si>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</si>
  <si>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</si>
  <si>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</si>
  <si>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</si>
  <si>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</si>
  <si>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</si>
  <si>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</si>
  <si>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</si>
  <si>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</si>
  <si>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</si>
  <si>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</si>
  <si>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</si>
  <si>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</si>
  <si>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</si>
  <si>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</si>
  <si>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</si>
  <si>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</si>
  <si>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</si>
  <si>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</si>
  <si>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</si>
  <si>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</si>
  <si>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</si>
  <si>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</si>
  <si>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</si>
  <si>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</si>
  <si>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</si>
  <si>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</si>
  <si>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</si>
  <si>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</si>
  <si>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</si>
  <si>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</si>
  <si>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</si>
  <si>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</si>
  <si>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</si>
  <si>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</si>
  <si>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</si>
  <si>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</si>
  <si>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</si>
  <si>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</si>
  <si>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</si>
  <si>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</si>
  <si>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</si>
  <si>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</si>
  <si>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</si>
  <si>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</si>
  <si>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</si>
  <si>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</si>
  <si>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</si>
  <si>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</si>
  <si>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</si>
  <si>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</si>
  <si>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</si>
  <si>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</si>
  <si>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</si>
  <si>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</si>
  <si>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</si>
  <si>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</si>
  <si>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</si>
  <si>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</si>
  <si>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</si>
  <si>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</si>
  <si>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</si>
  <si>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</si>
  <si>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</si>
  <si>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</si>
  <si>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</si>
  <si>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</si>
  <si>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</si>
  <si>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</si>
  <si>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</si>
  <si>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</si>
  <si>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</si>
  <si>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</si>
  <si>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</si>
  <si>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</si>
  <si>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</si>
  <si>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</si>
  <si>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</si>
  <si>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</si>
  <si>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</si>
  <si>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</si>
  <si>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</si>
  <si>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</si>
  <si>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</si>
  <si>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</si>
  <si>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</si>
  <si>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</si>
  <si>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</si>
  <si>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</si>
  <si>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</si>
  <si>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</si>
  <si>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</si>
  <si>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</si>
  <si>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</si>
  <si>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</si>
  <si>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</si>
  <si>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</si>
  <si>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</si>
  <si>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</si>
  <si>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</si>
  <si>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</si>
  <si>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</si>
  <si>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</si>
  <si>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</si>
  <si>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</si>
  <si>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</si>
  <si>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</si>
  <si>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</si>
  <si>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</si>
  <si>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</si>
  <si>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</si>
  <si>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</si>
  <si>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</si>
  <si>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</si>
  <si>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</si>
  <si>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</si>
  <si>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</si>
  <si>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</si>
  <si>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</si>
  <si>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</si>
  <si>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</si>
  <si>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</si>
  <si>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</si>
  <si>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</si>
  <si>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</si>
  <si>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</si>
  <si>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</si>
  <si>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</si>
  <si>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</si>
  <si>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</si>
  <si>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</si>
  <si>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</si>
  <si>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</si>
  <si>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</si>
  <si>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</si>
  <si>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</si>
  <si>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</si>
  <si>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</si>
  <si>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</si>
  <si>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</si>
  <si>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</si>
  <si>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</si>
  <si>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</si>
  <si>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</si>
  <si>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</si>
  <si>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</si>
  <si>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</si>
  <si>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</si>
  <si>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</si>
  <si>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</si>
  <si>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</si>
  <si>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</si>
  <si>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</si>
  <si>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</si>
  <si>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</si>
  <si>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</si>
  <si>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</si>
  <si>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</si>
  <si>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</si>
  <si>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</si>
  <si>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</si>
  <si>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</si>
  <si>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</si>
  <si>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</si>
  <si>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</si>
  <si>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</si>
  <si>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</si>
  <si>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</si>
  <si>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</si>
  <si>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</si>
  <si>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</si>
  <si>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</si>
  <si>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</si>
  <si>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</si>
  <si>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</si>
  <si>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</si>
  <si>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</si>
  <si>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</si>
  <si>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</si>
  <si>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</si>
  <si>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</si>
  <si>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</si>
  <si>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</si>
  <si>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</si>
  <si>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</si>
  <si>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</si>
  <si>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</si>
  <si>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</si>
  <si>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</si>
  <si>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</si>
  <si>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</si>
  <si>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</si>
  <si>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</si>
  <si>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</si>
  <si>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</si>
  <si>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</si>
  <si>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</si>
  <si>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</si>
  <si>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</si>
  <si>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</si>
  <si>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</si>
  <si>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</si>
  <si>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</si>
  <si>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</si>
  <si>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</si>
  <si>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</si>
  <si>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</si>
  <si>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</si>
  <si>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</si>
  <si>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</si>
  <si>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</si>
  <si>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</si>
  <si>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</si>
  <si>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</si>
  <si>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</si>
  <si>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</si>
  <si>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</si>
  <si>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</si>
  <si>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</si>
  <si>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</si>
  <si>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</si>
  <si>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</si>
  <si>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</si>
  <si>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</si>
  <si>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</si>
  <si>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</si>
  <si>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</si>
  <si>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</si>
  <si>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</si>
  <si>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</si>
  <si>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</si>
  <si>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</si>
  <si>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</si>
  <si>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</si>
  <si>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</si>
  <si>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</si>
  <si>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</si>
  <si>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</si>
  <si>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</si>
  <si>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</si>
  <si>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</si>
  <si>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</si>
  <si>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</si>
  <si>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</si>
  <si>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</si>
  <si>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</si>
  <si>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</si>
  <si>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</si>
  <si>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</si>
  <si>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</si>
  <si>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</si>
  <si>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</si>
  <si>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</si>
  <si>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</si>
  <si>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</si>
  <si>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</si>
  <si>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</si>
  <si>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</si>
  <si>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</si>
  <si>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</si>
  <si>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</si>
  <si>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</si>
  <si>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</si>
  <si>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</si>
  <si>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</si>
  <si>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</si>
  <si>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</si>
  <si>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</si>
  <si>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</si>
  <si>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</si>
  <si>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</si>
  <si>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</si>
  <si>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</si>
  <si>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</si>
  <si>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</si>
  <si>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</si>
  <si>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</si>
  <si>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</si>
  <si>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</si>
  <si>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</si>
  <si>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</si>
  <si>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</si>
  <si>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</si>
  <si>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</si>
  <si>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</si>
  <si>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</si>
  <si>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</si>
  <si>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</si>
  <si>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</si>
  <si>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</si>
  <si>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</si>
  <si>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</si>
  <si>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</si>
  <si>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</si>
  <si>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</si>
  <si>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</si>
  <si>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</si>
  <si>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</si>
  <si>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</si>
  <si>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</si>
  <si>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</si>
  <si>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</si>
  <si>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</si>
  <si>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</si>
  <si>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</si>
  <si>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</si>
  <si>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</si>
  <si>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</si>
  <si>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</si>
  <si>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</si>
  <si>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</si>
  <si>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</si>
  <si>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</si>
  <si>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</si>
  <si>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</si>
  <si>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</si>
  <si>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</si>
  <si>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</si>
  <si>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</si>
  <si>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</si>
  <si>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</si>
  <si>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</si>
  <si>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</si>
  <si>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</si>
  <si>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</si>
  <si>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</si>
  <si>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</si>
  <si>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</si>
  <si>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</si>
  <si>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</si>
  <si>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</si>
  <si>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</si>
  <si>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</si>
  <si>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</si>
  <si>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</si>
  <si>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</si>
  <si>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</si>
  <si>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</si>
  <si>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</si>
  <si>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</si>
  <si>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</si>
  <si>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</si>
  <si>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</si>
  <si>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</si>
  <si>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</si>
  <si>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</si>
  <si>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</si>
  <si>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</si>
  <si>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</si>
  <si>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</si>
  <si>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</si>
  <si>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</si>
  <si>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</si>
  <si>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</si>
  <si>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</si>
  <si>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</si>
  <si>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</si>
  <si>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</si>
  <si>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</si>
  <si>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</si>
  <si>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</si>
  <si>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</si>
  <si>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</si>
  <si>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</si>
  <si>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</si>
  <si>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</si>
  <si>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</si>
  <si>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</si>
  <si>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</si>
  <si>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</si>
  <si>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</si>
  <si>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</si>
  <si>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</si>
  <si>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</si>
  <si>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</si>
  <si>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</si>
  <si>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</si>
  <si>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</si>
  <si>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</si>
  <si>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</si>
  <si>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</si>
  <si>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</si>
  <si>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</si>
  <si>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</si>
  <si>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</si>
  <si>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</si>
  <si>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</si>
  <si>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</si>
  <si>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</si>
  <si>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</si>
  <si>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</si>
  <si>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</si>
  <si>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</si>
  <si>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</si>
  <si>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</si>
  <si>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</si>
  <si>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</si>
  <si>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</si>
  <si>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</si>
  <si>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</si>
  <si>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</si>
  <si>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</si>
  <si>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</si>
  <si>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</si>
  <si>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</si>
  <si>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</si>
  <si>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</si>
  <si>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</si>
  <si>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</si>
  <si>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</si>
  <si>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</si>
  <si>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</si>
  <si>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</si>
  <si>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</si>
  <si>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</si>
  <si>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</si>
  <si>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</si>
  <si>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</si>
  <si>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</si>
  <si>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</si>
  <si>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</si>
  <si>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</si>
  <si>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</si>
  <si>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</si>
  <si>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</si>
  <si>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</si>
  <si>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</si>
  <si>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</si>
  <si>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</si>
  <si>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</si>
  <si>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</si>
  <si>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</si>
  <si>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</si>
  <si>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</si>
  <si>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</si>
  <si>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</si>
  <si>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</si>
  <si>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</si>
  <si>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</si>
  <si>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</si>
  <si>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</si>
  <si>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</si>
  <si>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</si>
  <si>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</si>
  <si>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</si>
  <si>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</si>
  <si>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</si>
  <si>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</si>
  <si>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</si>
  <si>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</si>
  <si>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</si>
  <si>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</si>
  <si>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</si>
  <si>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</si>
  <si>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</si>
  <si>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</si>
  <si>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</si>
  <si>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</si>
  <si>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</si>
  <si>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</si>
  <si>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</si>
  <si>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</si>
  <si>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</si>
  <si>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</si>
  <si>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</si>
  <si>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</si>
  <si>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</si>
  <si>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</si>
  <si>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</si>
  <si>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</si>
  <si>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</si>
  <si>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</si>
  <si>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</si>
  <si>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</si>
  <si>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</si>
  <si>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</si>
  <si>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</si>
  <si>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</si>
  <si>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</si>
  <si>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</si>
  <si>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</si>
  <si>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</si>
  <si>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</si>
  <si>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</si>
  <si>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</si>
  <si>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</si>
  <si>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</si>
  <si>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</si>
  <si>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</si>
  <si>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</si>
  <si>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</si>
  <si>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</si>
  <si>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</si>
  <si>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</si>
  <si>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</si>
  <si>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</si>
  <si>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</si>
  <si>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</si>
  <si>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</si>
  <si>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</si>
  <si>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</si>
  <si>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</si>
  <si>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</si>
  <si>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</si>
  <si>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</si>
  <si>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</si>
  <si>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</si>
  <si>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</si>
  <si>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</si>
  <si>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</si>
  <si>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</si>
  <si>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</si>
  <si>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</si>
  <si>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</si>
  <si>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</si>
  <si>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</si>
  <si>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</si>
  <si>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</si>
  <si>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</si>
  <si>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</si>
  <si>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</si>
  <si>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</si>
  <si>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</si>
  <si>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</si>
  <si>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</si>
  <si>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</si>
  <si>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</si>
  <si>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</si>
  <si>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</si>
  <si>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</si>
  <si>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</si>
  <si>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</si>
  <si>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</si>
  <si>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</si>
  <si>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</si>
  <si>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</si>
  <si>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</si>
  <si>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</si>
  <si>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</si>
  <si>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</si>
  <si>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</si>
  <si>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</si>
  <si>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</si>
  <si>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</si>
  <si>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</si>
  <si>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</si>
  <si>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</si>
  <si>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</si>
  <si>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</si>
  <si>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</si>
  <si>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</si>
  <si>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</si>
  <si>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</si>
  <si>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</si>
  <si>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</si>
  <si>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</si>
  <si>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</si>
  <si>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</si>
  <si>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</si>
  <si>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</si>
  <si>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</si>
  <si>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</si>
  <si>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</si>
  <si>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</si>
  <si>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</si>
  <si>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</si>
  <si>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</si>
  <si>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</si>
  <si>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</si>
  <si>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</si>
  <si>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</si>
  <si>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</si>
  <si>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</si>
  <si>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</si>
  <si>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</si>
  <si>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</si>
  <si>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</si>
  <si>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</si>
  <si>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</si>
  <si>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</si>
  <si>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</si>
  <si>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</si>
  <si>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</si>
  <si>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</si>
  <si>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</si>
  <si>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</si>
  <si>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</si>
  <si>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</si>
  <si>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</si>
  <si>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</si>
  <si>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</si>
  <si>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</si>
  <si>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</si>
  <si>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</si>
  <si>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</si>
  <si>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</si>
  <si>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</si>
  <si>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</si>
  <si>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</si>
  <si>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</si>
  <si>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</si>
  <si>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</si>
  <si>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</si>
  <si>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</si>
  <si>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</si>
  <si>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</si>
  <si>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</si>
  <si>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</si>
  <si>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</si>
  <si>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</si>
  <si>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</si>
  <si>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</si>
  <si>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</si>
  <si>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</si>
  <si>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</si>
  <si>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</si>
  <si>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</si>
  <si>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</si>
  <si>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</si>
  <si>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</si>
  <si>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</si>
  <si>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</si>
  <si>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</si>
  <si>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</si>
  <si>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</si>
  <si>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</si>
  <si>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</si>
  <si>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</si>
  <si>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</si>
  <si>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</si>
  <si>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</si>
  <si>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</si>
  <si>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</si>
  <si>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</si>
  <si>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</si>
  <si>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</si>
  <si>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</si>
  <si>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</si>
  <si>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</si>
  <si>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</si>
  <si>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</si>
  <si>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</si>
  <si>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</si>
  <si>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</si>
  <si>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</si>
  <si>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</si>
  <si>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</si>
  <si>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</si>
  <si>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</si>
  <si>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</si>
  <si>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</si>
  <si>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</si>
  <si>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</si>
  <si>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</si>
  <si>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</si>
  <si>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</si>
  <si>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</si>
  <si>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</si>
  <si>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</si>
  <si>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</si>
  <si>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</si>
  <si>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</si>
  <si>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</si>
  <si>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</si>
  <si>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</si>
  <si>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</si>
  <si>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</si>
  <si>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</si>
  <si>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</si>
  <si>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</si>
  <si>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</si>
  <si>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</si>
  <si>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</si>
  <si>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</si>
  <si>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</si>
  <si>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</si>
  <si>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</si>
  <si>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</si>
  <si>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</si>
  <si>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</si>
  <si>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</si>
  <si>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</si>
  <si>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</si>
  <si>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</si>
  <si>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</si>
  <si>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</si>
  <si>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</si>
  <si>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</si>
  <si>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</si>
  <si>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</si>
  <si>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</si>
  <si>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</si>
  <si>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</si>
  <si>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</si>
  <si>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</si>
  <si>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</si>
  <si>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</si>
  <si>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</si>
  <si>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</si>
  <si>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</si>
  <si>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</si>
  <si>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</si>
  <si>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</si>
  <si>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</si>
  <si>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</si>
  <si>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</si>
  <si>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</si>
  <si>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</si>
  <si>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</si>
  <si>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</si>
  <si>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</si>
  <si>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</si>
  <si>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</si>
  <si>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</si>
  <si>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</si>
  <si>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</si>
  <si>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</si>
  <si>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</si>
  <si>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</si>
  <si>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</si>
  <si>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</si>
  <si>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</si>
  <si>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</si>
  <si>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</si>
  <si>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</si>
  <si>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</si>
  <si>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</si>
  <si>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</si>
  <si>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</si>
  <si>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</si>
  <si>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</si>
  <si>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</si>
  <si>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</si>
  <si>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</si>
  <si>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</si>
  <si>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</si>
  <si>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</si>
  <si>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</si>
  <si>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</si>
  <si>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</si>
  <si>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</si>
  <si>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</si>
  <si>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</si>
  <si>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</si>
  <si>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</si>
  <si>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</si>
  <si>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</si>
  <si>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</si>
  <si>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</si>
  <si>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</si>
  <si>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</si>
  <si>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</si>
  <si>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</si>
  <si>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</si>
  <si>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</si>
  <si>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</si>
  <si>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</si>
  <si>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</si>
  <si>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</si>
  <si>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</si>
  <si>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</si>
  <si>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</si>
  <si>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</si>
  <si>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</si>
  <si>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</si>
  <si>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</si>
  <si>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</si>
  <si>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</si>
  <si>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</si>
  <si>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</si>
  <si>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</si>
  <si>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</si>
  <si>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</si>
  <si>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</si>
  <si>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</si>
  <si>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</si>
  <si>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</si>
  <si>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</si>
  <si>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</si>
  <si>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</si>
  <si>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</si>
  <si>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</si>
  <si>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</si>
  <si>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</si>
  <si>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</si>
  <si>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</si>
  <si>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</si>
  <si>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</si>
  <si>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</si>
  <si>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</si>
  <si>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</si>
  <si>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</si>
  <si>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</si>
  <si>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</si>
  <si>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</si>
  <si>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</si>
  <si>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</si>
  <si>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</si>
  <si>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</si>
  <si>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</si>
  <si>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</si>
  <si>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</si>
  <si>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</si>
  <si>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</si>
  <si>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</si>
  <si>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</si>
  <si>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</si>
  <si>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</si>
  <si>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</si>
  <si>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</si>
  <si>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</si>
  <si>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</si>
  <si>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</si>
  <si>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</si>
  <si>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</si>
  <si>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</si>
  <si>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</si>
  <si>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</si>
  <si>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</si>
  <si>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</si>
  <si>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</si>
  <si>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</si>
  <si>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</si>
  <si>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</si>
  <si>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</si>
  <si>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</si>
  <si>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</si>
  <si>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</si>
  <si>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</si>
  <si>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</si>
  <si>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</si>
  <si>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</si>
  <si>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</si>
  <si>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</si>
  <si>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</si>
  <si>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</si>
  <si>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</si>
  <si>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</si>
  <si>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</si>
  <si>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</si>
  <si>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</si>
  <si>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</si>
  <si>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</si>
  <si>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</si>
  <si>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</si>
  <si>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</si>
  <si>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</si>
  <si>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</si>
  <si>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</si>
  <si>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</si>
  <si>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</si>
  <si>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</si>
  <si>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</si>
  <si>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</si>
  <si>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</si>
  <si>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</si>
  <si>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</si>
  <si>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</si>
  <si>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</si>
  <si>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</si>
  <si>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</si>
  <si>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</si>
  <si>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</si>
  <si>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</si>
  <si>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</si>
  <si>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</si>
  <si>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</si>
  <si>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</si>
  <si>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</si>
  <si>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</si>
  <si>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</si>
  <si>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</si>
  <si>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</si>
  <si>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</si>
  <si>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</si>
  <si>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</si>
  <si>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</si>
  <si>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</si>
  <si>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</si>
  <si>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</si>
  <si>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</si>
  <si>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</si>
  <si>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</si>
  <si>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</si>
  <si>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</si>
  <si>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</si>
  <si>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</si>
  <si>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</si>
  <si>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</si>
  <si>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</si>
  <si>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</si>
  <si>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</si>
  <si>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</si>
  <si>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</si>
  <si>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</si>
  <si>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</si>
  <si>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</si>
  <si>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</si>
  <si>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</si>
  <si>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</si>
  <si>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</si>
  <si>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</si>
  <si>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</si>
  <si>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</si>
  <si>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</si>
  <si>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</si>
  <si>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</si>
  <si>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</si>
  <si>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</si>
  <si>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</si>
  <si>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</si>
  <si>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</si>
  <si>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</si>
  <si>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</si>
  <si>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</si>
  <si>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</si>
  <si>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</si>
  <si>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</si>
  <si>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</si>
  <si>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</si>
  <si>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</si>
  <si>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</si>
  <si>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</si>
  <si>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</si>
  <si>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</si>
  <si>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</si>
  <si>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</si>
  <si>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</si>
  <si>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</si>
  <si>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</si>
  <si>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</si>
  <si>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</si>
  <si>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</si>
  <si>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</si>
  <si>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</si>
  <si>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</si>
  <si>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</si>
  <si>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</si>
  <si>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</si>
  <si>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</si>
  <si>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</si>
  <si>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</si>
  <si>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</si>
  <si>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</si>
  <si>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</si>
  <si>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</si>
  <si>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</si>
  <si>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</si>
  <si>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</si>
  <si>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</si>
  <si>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</si>
  <si>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</si>
  <si>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</si>
  <si>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</si>
  <si>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</si>
  <si>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</si>
  <si>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</si>
  <si>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</si>
  <si>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</si>
  <si>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</si>
  <si>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</si>
  <si>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</si>
  <si>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</si>
  <si>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</si>
  <si>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</si>
  <si>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</si>
  <si>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</si>
  <si>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</si>
  <si>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</si>
  <si>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</si>
  <si>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</si>
  <si>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</si>
  <si>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</si>
  <si>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</si>
  <si>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</si>
  <si>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</si>
  <si>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</si>
  <si>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</si>
  <si>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</si>
  <si>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</si>
  <si>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</si>
  <si>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</si>
  <si>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</si>
  <si>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</si>
  <si>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</si>
  <si>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</si>
  <si>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</si>
  <si>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</si>
  <si>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</si>
  <si>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</si>
  <si>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</si>
  <si>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</si>
  <si>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</si>
  <si>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</si>
  <si>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</si>
  <si>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</si>
  <si>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</si>
  <si>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</si>
  <si>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</si>
  <si>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</si>
  <si>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</si>
  <si>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</si>
  <si>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</si>
  <si>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</si>
  <si>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</si>
  <si>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</si>
  <si>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</si>
  <si>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</si>
  <si>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</si>
  <si>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</si>
  <si>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</si>
  <si>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</si>
  <si>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</si>
  <si>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</si>
  <si>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</si>
  <si>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</si>
  <si>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</si>
  <si>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</si>
  <si>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</si>
  <si>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</si>
  <si>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</si>
  <si>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</si>
  <si>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</si>
  <si>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</si>
  <si>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</si>
  <si>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</si>
  <si>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</si>
  <si>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</si>
  <si>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</si>
  <si>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</si>
  <si>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</si>
  <si>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</si>
  <si>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</si>
  <si>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</si>
  <si>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</si>
  <si>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</si>
  <si>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</si>
  <si>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</si>
  <si>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</si>
  <si>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</si>
  <si>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</si>
  <si>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</si>
  <si>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</si>
  <si>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</si>
  <si>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</si>
  <si>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</si>
  <si>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</si>
  <si>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</si>
  <si>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</si>
  <si>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</si>
  <si>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</si>
  <si>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</si>
  <si>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</si>
  <si>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</si>
  <si>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</si>
  <si>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</si>
  <si>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</si>
  <si>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</si>
  <si>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</si>
  <si>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</si>
  <si>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</si>
  <si>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</si>
  <si>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</si>
  <si>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</si>
  <si>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</si>
  <si>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</si>
  <si>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</si>
  <si>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</si>
  <si>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</si>
  <si>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</si>
  <si>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</si>
  <si>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</si>
  <si>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</si>
  <si>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</si>
  <si>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</si>
  <si>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</si>
  <si>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</si>
  <si>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</si>
  <si>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</si>
  <si>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</si>
  <si>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</si>
  <si>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</si>
  <si>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</si>
  <si>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</si>
  <si>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</si>
  <si>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</si>
  <si>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</si>
  <si>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</si>
  <si>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</si>
  <si>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</si>
  <si>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</si>
  <si>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</si>
  <si>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</si>
  <si>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</si>
  <si>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</si>
  <si>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</si>
  <si>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</si>
  <si>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</si>
  <si>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</si>
  <si>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</si>
  <si>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</si>
  <si>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</si>
  <si>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</si>
  <si>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</si>
  <si>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</si>
  <si>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</si>
  <si>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</si>
  <si>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</si>
  <si>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</si>
  <si>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</si>
  <si>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</si>
  <si>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</si>
  <si>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</si>
  <si>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</si>
  <si>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</si>
  <si>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</si>
  <si>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</si>
  <si>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</si>
  <si>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</si>
  <si>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</si>
  <si>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</si>
  <si>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</si>
  <si>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</si>
  <si>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</si>
  <si>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</si>
  <si>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</si>
  <si>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</si>
  <si>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</si>
  <si>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</si>
  <si>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</si>
  <si>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</si>
  <si>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</si>
  <si>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</si>
  <si>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</si>
  <si>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</si>
  <si>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</si>
  <si>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</si>
  <si>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</si>
  <si>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</si>
  <si>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</si>
  <si>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</si>
  <si>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</si>
  <si>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</si>
  <si>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</si>
  <si>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</si>
  <si>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</si>
  <si>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</si>
  <si>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</si>
  <si>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</si>
  <si>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</si>
  <si>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</si>
  <si>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</si>
  <si>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</si>
  <si>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</si>
  <si>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</si>
  <si>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</si>
  <si>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</si>
  <si>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</si>
  <si>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</si>
  <si>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</si>
  <si>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</si>
  <si>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</si>
  <si>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</si>
  <si>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</si>
  <si>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</si>
  <si>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</si>
  <si>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</si>
  <si>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</si>
  <si>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</si>
  <si>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</si>
  <si>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</si>
  <si>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</si>
  <si>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</si>
  <si>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</si>
  <si>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</si>
  <si>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</si>
  <si>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</si>
  <si>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</si>
  <si>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</si>
  <si>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</si>
  <si>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</si>
  <si>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</si>
  <si>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</si>
  <si>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</si>
  <si>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</si>
  <si>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</si>
  <si>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</si>
  <si>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</si>
  <si>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</si>
  <si>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</si>
  <si>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</si>
  <si>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</si>
  <si>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</si>
  <si>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</si>
  <si>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</si>
  <si>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</si>
  <si>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</si>
  <si>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</si>
  <si>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</si>
  <si>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</si>
  <si>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</si>
  <si>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</si>
  <si>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</si>
  <si>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</si>
  <si>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</si>
  <si>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</si>
  <si>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</si>
  <si>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</si>
  <si>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</si>
  <si>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</si>
  <si>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</si>
  <si>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</si>
  <si>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</si>
  <si>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</si>
  <si>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</si>
  <si>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</si>
  <si>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</si>
  <si>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</si>
  <si>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</si>
  <si>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</si>
  <si>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</si>
  <si>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</si>
  <si>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</si>
  <si>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</si>
  <si>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</si>
  <si>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</si>
  <si>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</si>
  <si>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</si>
  <si>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</si>
  <si>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</si>
  <si>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</si>
  <si>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</si>
  <si>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</si>
  <si>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</si>
  <si>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</si>
  <si>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</si>
  <si>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</si>
  <si>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</si>
  <si>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</si>
  <si>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</si>
  <si>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</si>
  <si>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</si>
  <si>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</si>
  <si>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</si>
  <si>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</si>
  <si>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</si>
  <si>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</si>
  <si>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</si>
  <si>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</si>
  <si>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</si>
  <si>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</si>
  <si>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</si>
  <si>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</si>
  <si>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</si>
  <si>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</si>
  <si>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</si>
  <si>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</si>
  <si>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</si>
  <si>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</si>
  <si>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</si>
  <si>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</si>
  <si>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</si>
  <si>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</si>
  <si>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</si>
  <si>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</si>
  <si>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</si>
  <si>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</si>
  <si>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</si>
  <si>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</si>
  <si>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</si>
  <si>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</si>
  <si>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</si>
  <si>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</si>
  <si>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</si>
  <si>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</si>
  <si>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</si>
  <si>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</si>
  <si>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</si>
  <si>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</si>
  <si>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</si>
  <si>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</si>
  <si>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</si>
  <si>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</si>
  <si>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</si>
  <si>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</si>
  <si>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</si>
  <si>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</si>
  <si>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</si>
  <si>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</si>
  <si>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</si>
  <si>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</si>
  <si>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</si>
  <si>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</si>
  <si>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</si>
  <si>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</si>
  <si>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</si>
  <si>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</si>
  <si>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</si>
  <si>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</si>
  <si>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</si>
  <si>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</si>
  <si>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</si>
  <si>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</si>
  <si>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</si>
  <si>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</si>
  <si>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</si>
  <si>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</si>
  <si>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</si>
  <si>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</si>
  <si>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</si>
  <si>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</si>
  <si>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</si>
  <si>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</si>
  <si>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</si>
  <si>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</si>
  <si>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</si>
  <si>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</si>
  <si>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</si>
  <si>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</si>
  <si>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</si>
  <si>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</si>
  <si>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</si>
  <si>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</si>
  <si>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</si>
  <si>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</si>
  <si>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</si>
  <si>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</si>
  <si>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</si>
  <si>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</si>
  <si>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</si>
  <si>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</si>
  <si>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</si>
  <si>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</si>
  <si>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</si>
  <si>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</si>
  <si>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</si>
  <si>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</si>
  <si>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</si>
  <si>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</si>
  <si>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</si>
  <si>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</si>
  <si>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</si>
  <si>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</si>
  <si>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</si>
  <si>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</si>
  <si>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</si>
  <si>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</si>
  <si>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</si>
  <si>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</si>
  <si>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</si>
  <si>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</si>
  <si>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</si>
  <si>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</si>
  <si>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</si>
  <si>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</si>
  <si>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</si>
  <si>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</si>
  <si>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</si>
  <si>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</si>
  <si>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</si>
  <si>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</si>
  <si>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</si>
  <si>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</si>
  <si>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</si>
  <si>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</si>
  <si>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</si>
  <si>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</si>
  <si>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</si>
  <si>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</si>
  <si>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</si>
  <si>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</si>
  <si>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</si>
  <si>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</si>
  <si>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</si>
  <si>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</si>
  <si>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</si>
  <si>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</si>
  <si>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</si>
  <si>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</si>
  <si>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</si>
  <si>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</si>
  <si>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</si>
  <si>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</si>
  <si>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</si>
  <si>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</si>
  <si>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</si>
  <si>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</si>
  <si>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</si>
  <si>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</si>
  <si>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</si>
  <si>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</si>
  <si>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</si>
  <si>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</si>
  <si>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</si>
  <si>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</si>
  <si>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</si>
  <si>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</si>
  <si>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</si>
  <si>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</si>
  <si>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</si>
  <si>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</si>
  <si>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</si>
  <si>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</si>
  <si>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</si>
  <si>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</si>
  <si>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</si>
  <si>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</si>
  <si>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</si>
  <si>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</si>
  <si>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</si>
  <si>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</si>
  <si>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</si>
  <si>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</si>
  <si>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</si>
  <si>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</si>
  <si>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</si>
  <si>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</si>
  <si>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</si>
  <si>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</si>
  <si>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</si>
  <si>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</si>
  <si>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</si>
  <si>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</si>
  <si>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</si>
  <si>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</si>
  <si>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</si>
  <si>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</si>
  <si>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</si>
  <si>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</si>
  <si>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</si>
  <si>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</si>
  <si>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</si>
  <si>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</si>
  <si>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</si>
  <si>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</si>
  <si>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</si>
  <si>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</si>
  <si>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</si>
  <si>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</si>
  <si>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</si>
  <si>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</si>
  <si>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</si>
  <si>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</si>
  <si>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</si>
  <si>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</si>
  <si>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</si>
  <si>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</si>
  <si>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</si>
  <si>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</si>
  <si>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</si>
  <si>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</si>
  <si>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</si>
  <si>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</si>
  <si>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</si>
  <si>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</si>
  <si>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</si>
  <si>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</si>
  <si>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</si>
  <si>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</si>
  <si>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</si>
  <si>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</si>
  <si>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</si>
  <si>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</si>
  <si>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</si>
  <si>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</si>
  <si>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</si>
  <si>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</si>
  <si>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</si>
  <si>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</si>
  <si>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</si>
  <si>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</si>
  <si>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</si>
  <si>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</si>
  <si>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</si>
  <si>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</si>
  <si>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</si>
  <si>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</si>
  <si>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</si>
  <si>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</si>
  <si>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</si>
  <si>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</si>
  <si>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</si>
  <si>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</si>
  <si>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</si>
  <si>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</si>
  <si>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</si>
  <si>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</si>
  <si>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</si>
  <si>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</si>
  <si>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</si>
  <si>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</si>
  <si>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</si>
  <si>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</si>
  <si>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</si>
  <si>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</si>
  <si>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</si>
  <si>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</si>
  <si>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</si>
  <si>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</si>
  <si>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</si>
  <si>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</si>
  <si>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</si>
  <si>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</si>
  <si>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</si>
  <si>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</si>
  <si>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</si>
  <si>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</si>
  <si>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</si>
  <si>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</si>
  <si>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</si>
  <si>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</si>
  <si>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</si>
  <si>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</si>
  <si>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</si>
  <si>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</si>
  <si>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</si>
  <si>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</si>
  <si>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</si>
  <si>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</si>
  <si>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</si>
  <si>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</si>
  <si>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</si>
  <si>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</si>
  <si>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</si>
  <si>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</si>
  <si>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</si>
  <si>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</si>
  <si>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</si>
  <si>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</si>
  <si>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</si>
  <si>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</si>
  <si>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</si>
  <si>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</si>
  <si>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</si>
  <si>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</si>
  <si>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</si>
  <si>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</si>
  <si>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</si>
  <si>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</si>
  <si>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</si>
  <si>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</si>
  <si>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</si>
  <si>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</si>
  <si>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</si>
  <si>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</si>
  <si>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</si>
  <si>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</si>
  <si>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</si>
  <si>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</si>
  <si>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</si>
  <si>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</si>
  <si>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</si>
  <si>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</si>
  <si>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</si>
  <si>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</si>
  <si>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</si>
  <si>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</si>
  <si>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</si>
  <si>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</si>
  <si>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</si>
  <si>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</si>
  <si>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</si>
  <si>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</si>
  <si>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</si>
  <si>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</si>
  <si>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</si>
  <si>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</si>
  <si>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</si>
  <si>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</si>
  <si>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</si>
  <si>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</si>
  <si>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</si>
  <si>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</si>
  <si>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</si>
  <si>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</si>
  <si>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</si>
  <si>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</si>
  <si>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</si>
  <si>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</si>
  <si>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</si>
  <si>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</si>
  <si>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</si>
  <si>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</si>
  <si>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</si>
  <si>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</si>
  <si>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</si>
  <si>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</si>
  <si>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</si>
  <si>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</si>
  <si>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</si>
  <si>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</si>
  <si>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DURANCE A SISTERON 1</t>
  </si>
  <si>
    <t>DURANCE</t>
  </si>
  <si>
    <t>06153900</t>
  </si>
  <si>
    <t>18690155900069</t>
  </si>
  <si>
    <t>AGENCE DE L'EAU RHONE MEDITERRANEE CORSE</t>
  </si>
  <si>
    <t>34255833500077</t>
  </si>
  <si>
    <t>AQUASCOP BIOLOGIE site de Monptellier</t>
  </si>
  <si>
    <t>AURELIA MARQUIS, LISA MORENO</t>
  </si>
  <si>
    <t>IBMR standard</t>
  </si>
  <si>
    <t>DROITE</t>
  </si>
  <si>
    <t>ETIAGE NORMAL</t>
  </si>
  <si>
    <t>ENSOLEILLE</t>
  </si>
  <si>
    <t>MOYENNE</t>
  </si>
  <si>
    <t>PARTIELLEMENT</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</si>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</sst>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934033</v>
      </c>
      <c r="G10" s="97"/>
      <c r="H10" s="98"/>
    </row>
    <row r="11" spans="1:8" ht="15">
      <c r="A11" s="10" t="s">
        <v>2277</v>
      </c>
      <c r="B11" s="47">
        <v>43683</v>
      </c>
      <c r="D11" s="10" t="s">
        <v>2280</v>
      </c>
      <c r="E11" s="52">
        <v>6350563</v>
      </c>
      <c r="G11" s="97"/>
      <c r="H11" s="98"/>
    </row>
    <row r="12" spans="1:8" ht="15">
      <c r="A12" s="10" t="s">
        <v>2283</v>
      </c>
      <c r="B12" s="52"/>
      <c r="D12" s="10" t="s">
        <v>2281</v>
      </c>
      <c r="E12" s="52">
        <v>934138</v>
      </c>
      <c r="G12" s="99"/>
      <c r="H12" s="100"/>
    </row>
    <row r="13" spans="1:5" ht="17.25" customHeight="1" thickBot="1">
      <c r="A13" s="2"/>
      <c r="B13" s="55"/>
      <c r="D13" s="10" t="s">
        <v>2282</v>
      </c>
      <c r="E13" s="52">
        <v>6350556</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934033</v>
      </c>
    </row>
    <row r="18" spans="1:3" ht="15">
      <c r="A18" s="111"/>
      <c r="B18" s="49" t="s">
        <v>2267</v>
      </c>
      <c r="C18" s="61">
        <f>E11</f>
        <v>6350563</v>
      </c>
    </row>
    <row r="19" spans="1:2" ht="15">
      <c r="A19" s="3" t="s">
        <v>2063</v>
      </c>
      <c r="B19" s="29">
        <v>462</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22.2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95</v>
      </c>
      <c r="D35" s="28" t="s">
        <v>2284</v>
      </c>
      <c r="E35" s="32">
        <v>5</v>
      </c>
    </row>
    <row r="36" spans="1:5" s="7" customFormat="1" ht="15" customHeight="1">
      <c r="A36" s="5" t="s">
        <v>2113</v>
      </c>
      <c r="B36" s="30">
        <v>100</v>
      </c>
      <c r="C36" s="6"/>
      <c r="D36" s="8" t="s">
        <v>2112</v>
      </c>
      <c r="E36" s="30">
        <v>32</v>
      </c>
    </row>
    <row r="37" spans="1:5" s="7" customFormat="1" ht="15" customHeight="1">
      <c r="A37" s="5" t="s">
        <v>2111</v>
      </c>
      <c r="B37" s="30">
        <v>21.2</v>
      </c>
      <c r="C37" s="6"/>
      <c r="D37" s="8" t="s">
        <v>2110</v>
      </c>
      <c r="E37" s="30">
        <v>3.5</v>
      </c>
    </row>
    <row r="38" spans="1:5" s="7" customFormat="1" ht="15" customHeight="1">
      <c r="A38" s="5" t="s">
        <v>2115</v>
      </c>
      <c r="B38" s="30">
        <v>20</v>
      </c>
      <c r="C38" s="6"/>
      <c r="D38" s="8" t="s">
        <v>2115</v>
      </c>
      <c r="E38" s="30">
        <v>3</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4</v>
      </c>
    </row>
    <row r="58" spans="1:5" s="15" customFormat="1" ht="15">
      <c r="A58" s="3" t="s">
        <v>2094</v>
      </c>
      <c r="B58" s="9">
        <v>4</v>
      </c>
      <c r="C58" s="6"/>
      <c r="D58" s="10" t="s">
        <v>2094</v>
      </c>
      <c r="E58" s="9">
        <v>4</v>
      </c>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v>2</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5</v>
      </c>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c r="C85" s="6"/>
      <c r="D85" s="10" t="s">
        <v>2073</v>
      </c>
      <c r="E85" s="9"/>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0.01</v>
      </c>
      <c r="E97" s="35"/>
      <c r="F97" s="35" t="s">
        <v>2290</v>
      </c>
      <c r="G97" s="77"/>
      <c r="H97" s="78"/>
    </row>
    <row r="98" spans="1:8" ht="15">
      <c r="A98" s="33" t="s">
        <v>384</v>
      </c>
      <c r="B98" s="20" t="str">
        <f>IF(A98="NEWCOD",IF(ISBLANK(G98),"renseigner le champ 'Nouveau taxon'",G98),VLOOKUP(A98,'Ref Taxo'!A:B,2,FALSE))</f>
        <v>Chara contraria</v>
      </c>
      <c r="C98" s="21">
        <f>IF(A98="NEWCOD",IF(ISBLANK(H98),"NoCod",H98),VLOOKUP(A98,'Ref Taxo'!A:D,4,FALSE))</f>
        <v>5256</v>
      </c>
      <c r="D98" s="34"/>
      <c r="E98" s="35">
        <v>0.5</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20</v>
      </c>
      <c r="E99" s="35">
        <v>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0.05</v>
      </c>
      <c r="E100" s="35"/>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v>0.01</v>
      </c>
      <c r="E101" s="35">
        <v>0.02</v>
      </c>
      <c r="F101" s="35" t="s">
        <v>2290</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0.01</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0.25</v>
      </c>
      <c r="E103" s="35">
        <v>1</v>
      </c>
      <c r="F103" s="35" t="s">
        <v>2290</v>
      </c>
      <c r="G103" s="79"/>
      <c r="H103" s="80"/>
    </row>
    <row r="104" spans="1:8" ht="15">
      <c r="A104" s="33" t="s">
        <v>2056</v>
      </c>
      <c r="B104" s="20" t="str">
        <f>IF(A104="NEWCOD",IF(ISBLANK(G104),"renseigner le champ 'Nouveau taxon'",G104),VLOOKUP(A104,'Ref Taxo'!A:B,2,FALSE))</f>
        <v>Zygnema</v>
      </c>
      <c r="C104" s="21">
        <f>IF(A104="NEWCOD",IF(ISBLANK(H104),"NoCod",H104),VLOOKUP(A104,'Ref Taxo'!A:D,4,FALSE))</f>
        <v>1148</v>
      </c>
      <c r="D104" s="34">
        <v>0.01</v>
      </c>
      <c r="E104" s="35">
        <v>0.01</v>
      </c>
      <c r="F104" s="35" t="s">
        <v>2290</v>
      </c>
      <c r="G104" s="79"/>
      <c r="H104" s="80"/>
    </row>
    <row r="105" spans="1:8" ht="15">
      <c r="A105" s="33" t="s">
        <v>479</v>
      </c>
      <c r="B105" s="20" t="str">
        <f>IF(A105="NEWCOD",IF(ISBLANK(G105),"renseigner le champ 'Nouveau taxon'",G105),VLOOKUP(A105,'Ref Taxo'!A:B,2,FALSE))</f>
        <v>Cratoneuron filicinum</v>
      </c>
      <c r="C105" s="21">
        <f>IF(A105="NEWCOD",IF(ISBLANK(H105),"NoCod",H105),VLOOKUP(A105,'Ref Taxo'!A:D,4,FALSE))</f>
        <v>1233</v>
      </c>
      <c r="D105" s="34">
        <v>0.01</v>
      </c>
      <c r="E105" s="35"/>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0.01</v>
      </c>
      <c r="E106" s="35">
        <v>0.01</v>
      </c>
      <c r="F106" s="35" t="s">
        <v>2290</v>
      </c>
      <c r="G106" s="79"/>
      <c r="H106" s="80"/>
    </row>
    <row r="107" spans="1:8" ht="15">
      <c r="A107" s="33" t="s">
        <v>1132</v>
      </c>
      <c r="B107" s="20" t="str">
        <f>IF(A107="NEWCOD",IF(ISBLANK(G107),"renseigner le champ 'Nouveau taxon'",G107),VLOOKUP(A107,'Ref Taxo'!A:B,2,FALSE))</f>
        <v>Mentha aquatica</v>
      </c>
      <c r="C107" s="21">
        <f>IF(A107="NEWCOD",IF(ISBLANK(H107),"NoCod",H107),VLOOKUP(A107,'Ref Taxo'!A:D,4,FALSE))</f>
        <v>1791</v>
      </c>
      <c r="D107" s="34">
        <v>0.01</v>
      </c>
      <c r="E107" s="35"/>
      <c r="F107" s="35" t="s">
        <v>2290</v>
      </c>
      <c r="G107" s="79"/>
      <c r="H107" s="80"/>
    </row>
    <row r="108" spans="1:8" ht="15">
      <c r="A108" s="33" t="s">
        <v>1383</v>
      </c>
      <c r="B108" s="20" t="str">
        <f>IF(A108="NEWCOD",IF(ISBLANK(G108),"renseigner le champ 'Nouveau taxon'",G108),VLOOKUP(A108,'Ref Taxo'!A:B,2,FALSE))</f>
        <v>Phragmites australis</v>
      </c>
      <c r="C108" s="21">
        <f>IF(A108="NEWCOD",IF(ISBLANK(H108),"NoCod",H108),VLOOKUP(A108,'Ref Taxo'!A:D,4,FALSE))</f>
        <v>1579</v>
      </c>
      <c r="D108" s="34">
        <v>0.05</v>
      </c>
      <c r="E108" s="35">
        <v>1</v>
      </c>
      <c r="F108" s="35" t="s">
        <v>2290</v>
      </c>
      <c r="G108" s="79"/>
      <c r="H108" s="80"/>
    </row>
    <row r="109" spans="1:8" ht="15">
      <c r="A109" s="33" t="s">
        <v>2043</v>
      </c>
      <c r="B109" s="20" t="str">
        <f>IF(A109="NEWCOD",IF(ISBLANK(G109),"renseigner le champ 'Nouveau taxon'",G109),VLOOKUP(A109,'Ref Taxo'!A:B,2,FALSE))</f>
        <v>Zannichellia palustris</v>
      </c>
      <c r="C109" s="21">
        <f>IF(A109="NEWCOD",IF(ISBLANK(H109),"NoCod",H109),VLOOKUP(A109,'Ref Taxo'!A:D,4,FALSE))</f>
        <v>1681</v>
      </c>
      <c r="D109" s="34"/>
      <c r="E109" s="35">
        <v>0.02</v>
      </c>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v>0.01</v>
      </c>
      <c r="E110" s="35">
        <v>0.02</v>
      </c>
      <c r="F110" s="35" t="s">
        <v>2290</v>
      </c>
      <c r="G110" s="79"/>
      <c r="H110" s="80"/>
    </row>
    <row r="111" spans="1:8" ht="15">
      <c r="A111" s="33" t="s">
        <v>676</v>
      </c>
      <c r="B111" s="20" t="str">
        <f>IF(A111="NEWCOD",IF(ISBLANK(G111),"renseigner le champ 'Nouveau taxon'",G111),VLOOKUP(A111,'Ref Taxo'!A:B,2,FALSE))</f>
        <v>Equisetum telmateia</v>
      </c>
      <c r="C111" s="21">
        <f>IF(A111="NEWCOD",IF(ISBLANK(H111),"NoCod",H111),VLOOKUP(A111,'Ref Taxo'!A:D,4,FALSE))</f>
        <v>29958</v>
      </c>
      <c r="D111" s="34"/>
      <c r="E111" s="35">
        <v>0.01</v>
      </c>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