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4850" sheetId="2" r:id="rId2"/>
    <sheet name="Mises à jour" sheetId="3" r:id="rId3"/>
  </sheets>
  <definedNames/>
  <calcPr calcId="145621"/>
</workbook>
</file>

<file path=xl/sharedStrings.xml><?xml version="1.0" encoding="utf-8"?>
<sst xmlns="http://schemas.openxmlformats.org/spreadsheetml/2006/main" count="6484" uniqueCount="5306">
  <si>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</si>
  <si>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</si>
  <si>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</si>
  <si>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</si>
  <si>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</si>
  <si>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</si>
  <si>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</si>
  <si>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</si>
  <si>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</si>
  <si>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</si>
  <si>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</si>
  <si>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</si>
  <si>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</si>
  <si>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</si>
  <si>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</si>
  <si>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</si>
  <si>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</si>
  <si>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</si>
  <si>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</si>
  <si>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</si>
  <si>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</si>
  <si>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</si>
  <si>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</si>
  <si>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</si>
  <si>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</si>
  <si>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</si>
  <si>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</si>
  <si>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</si>
  <si>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</si>
  <si>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</si>
  <si>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</si>
  <si>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</si>
  <si>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</si>
  <si>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</si>
  <si>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</si>
  <si>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</si>
  <si>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</si>
  <si>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</si>
  <si>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</si>
  <si>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</si>
  <si>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</si>
  <si>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</si>
  <si>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</si>
  <si>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</si>
  <si>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</si>
  <si>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</si>
  <si>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</si>
  <si>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</si>
  <si>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</si>
  <si>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</si>
  <si>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</si>
  <si>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</si>
  <si>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</si>
  <si>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</si>
  <si>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</si>
  <si>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</si>
  <si>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</si>
  <si>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</si>
  <si>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</si>
  <si>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</si>
  <si>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</si>
  <si>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</si>
  <si>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</si>
  <si>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</si>
  <si>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</si>
  <si>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</si>
  <si>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</si>
  <si>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</si>
  <si>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</si>
  <si>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</si>
  <si>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</si>
  <si>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</si>
  <si>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</si>
  <si>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</si>
  <si>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</si>
  <si>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</si>
  <si>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</si>
  <si>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</si>
  <si>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</si>
  <si>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</si>
  <si>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</si>
  <si>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</si>
  <si>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</si>
  <si>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</si>
  <si>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</si>
  <si>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</si>
  <si>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</si>
  <si>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</si>
  <si>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</si>
  <si>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</si>
  <si>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</si>
  <si>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</si>
  <si>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</si>
  <si>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</si>
  <si>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</si>
  <si>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</si>
  <si>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</si>
  <si>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</si>
  <si>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</si>
  <si>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</si>
  <si>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</si>
  <si>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</si>
  <si>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</si>
  <si>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</si>
  <si>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</si>
  <si>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</si>
  <si>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</si>
  <si>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</si>
  <si>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</si>
  <si>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</si>
  <si>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</si>
  <si>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</si>
  <si>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</si>
  <si>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</si>
  <si>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</si>
  <si>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</si>
  <si>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</si>
  <si>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</si>
  <si>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</si>
  <si>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</si>
  <si>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</si>
  <si>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</si>
  <si>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</si>
  <si>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</si>
  <si>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</si>
  <si>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</si>
  <si>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</si>
  <si>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</si>
  <si>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</si>
  <si>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</si>
  <si>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</si>
  <si>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</si>
  <si>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</si>
  <si>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</si>
  <si>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</si>
  <si>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</si>
  <si>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</si>
  <si>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</si>
  <si>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</si>
  <si>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</si>
  <si>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</si>
  <si>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</si>
  <si>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</si>
  <si>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</si>
  <si>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</si>
  <si>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</si>
  <si>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</si>
  <si>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</si>
  <si>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</si>
  <si>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</si>
  <si>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</si>
  <si>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</si>
  <si>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</si>
  <si>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</si>
  <si>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</si>
  <si>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</si>
  <si>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</si>
  <si>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</si>
  <si>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</si>
  <si>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</si>
  <si>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</si>
  <si>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</si>
  <si>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</si>
  <si>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</si>
  <si>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</si>
  <si>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</si>
  <si>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</si>
  <si>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</si>
  <si>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</si>
  <si>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</si>
  <si>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</si>
  <si>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</si>
  <si>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</si>
  <si>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</si>
  <si>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</si>
  <si>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</si>
  <si>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</si>
  <si>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</si>
  <si>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</si>
  <si>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</si>
  <si>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</si>
  <si>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</si>
  <si>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</si>
  <si>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</si>
  <si>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</si>
  <si>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</si>
  <si>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</si>
  <si>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</si>
  <si>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</si>
  <si>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</si>
  <si>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</si>
  <si>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</si>
  <si>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</si>
  <si>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</si>
  <si>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</si>
  <si>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</si>
  <si>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</si>
  <si>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</si>
  <si>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</si>
  <si>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</si>
  <si>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</si>
  <si>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</si>
  <si>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</si>
  <si>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</si>
  <si>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</si>
  <si>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</si>
  <si>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</si>
  <si>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</si>
  <si>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</si>
  <si>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</si>
  <si>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</si>
  <si>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</si>
  <si>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</si>
  <si>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</si>
  <si>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</si>
  <si>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</si>
  <si>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</si>
  <si>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</si>
  <si>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</si>
  <si>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</si>
  <si>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</si>
  <si>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</si>
  <si>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</si>
  <si>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</si>
  <si>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</si>
  <si>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</si>
  <si>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</si>
  <si>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</si>
  <si>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</si>
  <si>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</si>
  <si>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</si>
  <si>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</si>
  <si>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</si>
  <si>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</si>
  <si>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</si>
  <si>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</si>
  <si>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</si>
  <si>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</si>
  <si>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</si>
  <si>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</si>
  <si>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</si>
  <si>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</si>
  <si>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</si>
  <si>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</si>
  <si>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</si>
  <si>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</si>
  <si>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</si>
  <si>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</si>
  <si>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</si>
  <si>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</si>
  <si>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</si>
  <si>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</si>
  <si>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</si>
  <si>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</si>
  <si>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</si>
  <si>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</si>
  <si>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</si>
  <si>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</si>
  <si>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</si>
  <si>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</si>
  <si>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</si>
  <si>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</si>
  <si>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</si>
  <si>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</si>
  <si>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</si>
  <si>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</si>
  <si>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</si>
  <si>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</si>
  <si>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</si>
  <si>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</si>
  <si>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</si>
  <si>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</si>
  <si>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</si>
  <si>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</si>
  <si>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</si>
  <si>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</si>
  <si>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</si>
  <si>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</si>
  <si>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</si>
  <si>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</si>
  <si>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</si>
  <si>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</si>
  <si>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</si>
  <si>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</si>
  <si>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</si>
  <si>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</si>
  <si>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</si>
  <si>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</si>
  <si>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</si>
  <si>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</si>
  <si>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</si>
  <si>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</si>
  <si>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</si>
  <si>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</si>
  <si>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</si>
  <si>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</si>
  <si>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</si>
  <si>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</si>
  <si>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</si>
  <si>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</si>
  <si>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</si>
  <si>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</si>
  <si>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</si>
  <si>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</si>
  <si>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</si>
  <si>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</si>
  <si>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</si>
  <si>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</si>
  <si>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</si>
  <si>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</si>
  <si>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</si>
  <si>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</si>
  <si>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</si>
  <si>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</si>
  <si>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</si>
  <si>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</si>
  <si>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</si>
  <si>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</si>
  <si>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</si>
  <si>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</si>
  <si>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</si>
  <si>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</si>
  <si>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</si>
  <si>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</si>
  <si>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</si>
  <si>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</si>
  <si>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</si>
  <si>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</si>
  <si>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</si>
  <si>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</si>
  <si>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</si>
  <si>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</si>
  <si>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</si>
  <si>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</si>
  <si>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</si>
  <si>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</si>
  <si>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</si>
  <si>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</si>
  <si>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</si>
  <si>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</si>
  <si>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</si>
  <si>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</si>
  <si>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</si>
  <si>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</si>
  <si>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</si>
  <si>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</si>
  <si>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</si>
  <si>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</si>
  <si>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</si>
  <si>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</si>
  <si>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</si>
  <si>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</si>
  <si>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</si>
  <si>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</si>
  <si>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</si>
  <si>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</si>
  <si>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</si>
  <si>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</si>
  <si>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</si>
  <si>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</si>
  <si>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</si>
  <si>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</si>
  <si>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</si>
  <si>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</si>
  <si>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</si>
  <si>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</si>
  <si>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</si>
  <si>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</si>
  <si>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</si>
  <si>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</si>
  <si>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</si>
  <si>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</si>
  <si>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</si>
  <si>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</si>
  <si>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</si>
  <si>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</si>
  <si>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</si>
  <si>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</si>
  <si>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</si>
  <si>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</si>
  <si>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</si>
  <si>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</si>
  <si>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</si>
  <si>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</si>
  <si>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</si>
  <si>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</si>
  <si>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</si>
  <si>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</si>
  <si>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</si>
  <si>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</si>
  <si>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</si>
  <si>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</si>
  <si>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</si>
  <si>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</si>
  <si>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</si>
  <si>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</si>
  <si>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</si>
  <si>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</si>
  <si>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</si>
  <si>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</si>
  <si>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</si>
  <si>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</si>
  <si>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</si>
  <si>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</si>
  <si>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</si>
  <si>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</si>
  <si>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</si>
  <si>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</si>
  <si>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</si>
  <si>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</si>
  <si>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</si>
  <si>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</si>
  <si>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</si>
  <si>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</si>
  <si>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</si>
  <si>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</si>
  <si>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</si>
  <si>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</si>
  <si>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</si>
  <si>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</si>
  <si>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</si>
  <si>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</si>
  <si>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</si>
  <si>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</si>
  <si>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</si>
  <si>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</si>
  <si>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</si>
  <si>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</si>
  <si>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</si>
  <si>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</si>
  <si>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</si>
  <si>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</si>
  <si>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</si>
  <si>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</si>
  <si>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</si>
  <si>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</si>
  <si>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</si>
  <si>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</si>
  <si>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</si>
  <si>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</si>
  <si>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</si>
  <si>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</si>
  <si>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</si>
  <si>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</si>
  <si>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</si>
  <si>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</si>
  <si>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</si>
  <si>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</si>
  <si>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</si>
  <si>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</si>
  <si>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</si>
  <si>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</si>
  <si>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</si>
  <si>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</si>
  <si>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</si>
  <si>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</si>
  <si>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</si>
  <si>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</si>
  <si>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</si>
  <si>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</si>
  <si>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</si>
  <si>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</si>
  <si>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</si>
  <si>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</si>
  <si>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</si>
  <si>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</si>
  <si>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</si>
  <si>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</si>
  <si>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</si>
  <si>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</si>
  <si>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</si>
  <si>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</si>
  <si>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</si>
  <si>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</si>
  <si>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</si>
  <si>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</si>
  <si>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</si>
  <si>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</si>
  <si>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</si>
  <si>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</si>
  <si>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</si>
  <si>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</si>
  <si>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</si>
  <si>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</si>
  <si>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</si>
  <si>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</si>
  <si>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</si>
  <si>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</si>
  <si>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</si>
  <si>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</si>
  <si>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</si>
  <si>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</si>
  <si>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</si>
  <si>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</si>
  <si>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</si>
  <si>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</si>
  <si>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</si>
  <si>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</si>
  <si>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</si>
  <si>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</si>
  <si>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</si>
  <si>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</si>
  <si>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</si>
  <si>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</si>
  <si>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</si>
  <si>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</si>
  <si>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</si>
  <si>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</si>
  <si>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</si>
  <si>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</si>
  <si>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</si>
  <si>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</si>
  <si>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</si>
  <si>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</si>
  <si>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</si>
  <si>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</si>
  <si>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</si>
  <si>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</si>
  <si>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</si>
  <si>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</si>
  <si>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</si>
  <si>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</si>
  <si>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</si>
  <si>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</si>
  <si>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</si>
  <si>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</si>
  <si>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</si>
  <si>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</si>
  <si>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</si>
  <si>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</si>
  <si>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</si>
  <si>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</si>
  <si>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</si>
  <si>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</si>
  <si>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</si>
  <si>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</si>
  <si>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</si>
  <si>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</si>
  <si>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</si>
  <si>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</si>
  <si>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</si>
  <si>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</si>
  <si>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</si>
  <si>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</si>
  <si>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</si>
  <si>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</si>
  <si>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</si>
  <si>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</si>
  <si>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</si>
  <si>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</si>
  <si>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</si>
  <si>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</si>
  <si>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</si>
  <si>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</si>
  <si>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</si>
  <si>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</si>
  <si>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</si>
  <si>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</si>
  <si>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</si>
  <si>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</si>
  <si>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</si>
  <si>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</si>
  <si>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</si>
  <si>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</si>
  <si>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</si>
  <si>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</si>
  <si>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</si>
  <si>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</si>
  <si>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</si>
  <si>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</si>
  <si>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</si>
  <si>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</si>
  <si>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</si>
  <si>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</si>
  <si>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</si>
  <si>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</si>
  <si>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</si>
  <si>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</si>
  <si>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</si>
  <si>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</si>
  <si>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</si>
  <si>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</si>
  <si>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</si>
  <si>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</si>
  <si>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</si>
  <si>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</si>
  <si>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</si>
  <si>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</si>
  <si>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</si>
  <si>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</si>
  <si>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</si>
  <si>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</si>
  <si>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</si>
  <si>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</si>
  <si>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</si>
  <si>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</si>
  <si>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</si>
  <si>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</si>
  <si>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</si>
  <si>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</si>
  <si>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</si>
  <si>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</si>
  <si>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</si>
  <si>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</si>
  <si>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</si>
  <si>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</si>
  <si>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</si>
  <si>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</si>
  <si>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</si>
  <si>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</si>
  <si>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</si>
  <si>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</si>
  <si>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</si>
  <si>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</si>
  <si>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</si>
  <si>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</si>
  <si>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</si>
  <si>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</si>
  <si>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</si>
  <si>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</si>
  <si>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</si>
  <si>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</si>
  <si>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</si>
  <si>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</si>
  <si>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</si>
  <si>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</si>
  <si>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</si>
  <si>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</si>
  <si>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</si>
  <si>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</si>
  <si>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</si>
  <si>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</si>
  <si>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</si>
  <si>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</si>
  <si>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</si>
  <si>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</si>
  <si>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</si>
  <si>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</si>
  <si>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</si>
  <si>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</si>
  <si>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</si>
  <si>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</si>
  <si>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</si>
  <si>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</si>
  <si>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</si>
  <si>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</si>
  <si>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</si>
  <si>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</si>
  <si>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</si>
  <si>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</si>
  <si>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</si>
  <si>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</si>
  <si>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</si>
  <si>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</si>
  <si>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</si>
  <si>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</si>
  <si>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</si>
  <si>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</si>
  <si>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</si>
  <si>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</si>
  <si>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</si>
  <si>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</si>
  <si>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</si>
  <si>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</si>
  <si>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</si>
  <si>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</si>
  <si>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</si>
  <si>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</si>
  <si>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</si>
  <si>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</si>
  <si>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</si>
  <si>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</si>
  <si>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</si>
  <si>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</si>
  <si>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</si>
  <si>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</si>
  <si>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</si>
  <si>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</si>
  <si>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</si>
  <si>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</si>
  <si>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</si>
  <si>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</si>
  <si>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</si>
  <si>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</si>
  <si>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</si>
  <si>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</si>
  <si>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</si>
  <si>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</si>
  <si>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</si>
  <si>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</si>
  <si>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</si>
  <si>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</si>
  <si>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</si>
  <si>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</si>
  <si>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</si>
  <si>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</si>
  <si>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</si>
  <si>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</si>
  <si>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</si>
  <si>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</si>
  <si>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</si>
  <si>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</si>
  <si>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</si>
  <si>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</si>
  <si>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</si>
  <si>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</si>
  <si>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</si>
  <si>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</si>
  <si>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</si>
  <si>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</si>
  <si>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</si>
  <si>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</si>
  <si>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</si>
  <si>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</si>
  <si>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</si>
  <si>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</si>
  <si>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</si>
  <si>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</si>
  <si>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</si>
  <si>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</si>
  <si>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</si>
  <si>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</si>
  <si>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</si>
  <si>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</si>
  <si>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</si>
  <si>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</si>
  <si>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</si>
  <si>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</si>
  <si>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</si>
  <si>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</si>
  <si>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</si>
  <si>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</si>
  <si>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</si>
  <si>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</si>
  <si>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</si>
  <si>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</si>
  <si>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</si>
  <si>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</si>
  <si>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</si>
  <si>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</si>
  <si>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</si>
  <si>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</si>
  <si>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</si>
  <si>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</si>
  <si>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</si>
  <si>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</si>
  <si>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</si>
  <si>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</si>
  <si>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</si>
  <si>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</si>
  <si>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</si>
  <si>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</si>
  <si>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</si>
  <si>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</si>
  <si>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</si>
  <si>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</si>
  <si>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</si>
  <si>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</si>
  <si>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</si>
  <si>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</si>
  <si>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</si>
  <si>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</si>
  <si>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</si>
  <si>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</si>
  <si>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</si>
  <si>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</si>
  <si>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</si>
  <si>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</si>
  <si>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</si>
  <si>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</si>
  <si>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</si>
  <si>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</si>
  <si>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</si>
  <si>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</si>
  <si>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</si>
  <si>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</si>
  <si>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</si>
  <si>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</si>
  <si>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</si>
  <si>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</si>
  <si>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</si>
  <si>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</si>
  <si>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</si>
  <si>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</si>
  <si>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</si>
  <si>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</si>
  <si>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</si>
  <si>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</si>
  <si>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</si>
  <si>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</si>
  <si>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</si>
  <si>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</si>
  <si>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</si>
  <si>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</si>
  <si>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</si>
  <si>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</si>
  <si>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</si>
  <si>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</si>
  <si>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</si>
  <si>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</si>
  <si>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</si>
  <si>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</si>
  <si>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</si>
  <si>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</si>
  <si>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</si>
  <si>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</si>
  <si>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</si>
  <si>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</si>
  <si>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</si>
  <si>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</si>
  <si>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</si>
  <si>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</si>
  <si>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</si>
  <si>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</si>
  <si>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</si>
  <si>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</si>
  <si>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</si>
  <si>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</si>
  <si>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</si>
  <si>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</si>
  <si>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</si>
  <si>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</si>
  <si>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</si>
  <si>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</si>
  <si>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</si>
  <si>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</si>
  <si>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</si>
  <si>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</si>
  <si>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</si>
  <si>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</si>
  <si>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</si>
  <si>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</si>
  <si>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</si>
  <si>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</si>
  <si>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</si>
  <si>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</si>
  <si>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</si>
  <si>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</si>
  <si>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</si>
  <si>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</si>
  <si>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</si>
  <si>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</si>
  <si>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</si>
  <si>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</si>
  <si>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</si>
  <si>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</si>
  <si>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</si>
  <si>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</si>
  <si>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</si>
  <si>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</si>
  <si>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</si>
  <si>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</si>
  <si>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</si>
  <si>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</si>
  <si>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</si>
  <si>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</si>
  <si>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</si>
  <si>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</si>
  <si>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</si>
  <si>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</si>
  <si>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</si>
  <si>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</si>
  <si>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</si>
  <si>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</si>
  <si>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</si>
  <si>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</si>
  <si>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</si>
  <si>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</si>
  <si>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</si>
  <si>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</si>
  <si>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</si>
  <si>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</si>
  <si>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</si>
  <si>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</si>
  <si>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</si>
  <si>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</si>
  <si>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</si>
  <si>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</si>
  <si>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</si>
  <si>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</si>
  <si>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</si>
  <si>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</si>
  <si>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</si>
  <si>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</si>
  <si>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</si>
  <si>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</si>
  <si>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</si>
  <si>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</si>
  <si>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</si>
  <si>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</si>
  <si>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</si>
  <si>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</si>
  <si>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</si>
  <si>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</si>
  <si>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</si>
  <si>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</si>
  <si>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</si>
  <si>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</si>
  <si>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</si>
  <si>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</si>
  <si>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</si>
  <si>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</si>
  <si>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</si>
  <si>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</si>
  <si>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</si>
  <si>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</si>
  <si>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</si>
  <si>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</si>
  <si>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</si>
  <si>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</si>
  <si>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</si>
  <si>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</si>
  <si>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</si>
  <si>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</si>
  <si>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</si>
  <si>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</si>
  <si>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</si>
  <si>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</si>
  <si>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</si>
  <si>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</si>
  <si>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</si>
  <si>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</si>
  <si>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</si>
  <si>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</si>
  <si>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</si>
  <si>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</si>
  <si>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</si>
  <si>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</si>
  <si>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</si>
  <si>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</si>
  <si>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</si>
  <si>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</si>
  <si>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</si>
  <si>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</si>
  <si>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</si>
  <si>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</si>
  <si>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</si>
  <si>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</si>
  <si>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</si>
  <si>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</si>
  <si>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</si>
  <si>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</si>
  <si>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</si>
  <si>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</si>
  <si>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</si>
  <si>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</si>
  <si>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</si>
  <si>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</si>
  <si>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</si>
  <si>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</si>
  <si>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</si>
  <si>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</si>
  <si>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</si>
  <si>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</si>
  <si>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</si>
  <si>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</si>
  <si>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</si>
  <si>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</si>
  <si>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</si>
  <si>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</si>
  <si>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</si>
  <si>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</si>
  <si>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</si>
  <si>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</si>
  <si>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</si>
  <si>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</si>
  <si>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</si>
  <si>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</si>
  <si>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</si>
  <si>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</si>
  <si>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</si>
  <si>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</si>
  <si>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</si>
  <si>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</si>
  <si>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</si>
  <si>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</si>
  <si>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</si>
  <si>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</si>
  <si>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</si>
  <si>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</si>
  <si>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</si>
  <si>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</si>
  <si>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</si>
  <si>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</si>
  <si>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</si>
  <si>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</si>
  <si>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</si>
  <si>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</si>
  <si>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</si>
  <si>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</si>
  <si>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</si>
  <si>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</si>
  <si>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</si>
  <si>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</si>
  <si>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</si>
  <si>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</si>
  <si>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</si>
  <si>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</si>
  <si>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</si>
  <si>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</si>
  <si>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</si>
  <si>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</si>
  <si>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</si>
  <si>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</si>
  <si>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</si>
  <si>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</si>
  <si>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</si>
  <si>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</si>
  <si>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</si>
  <si>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</si>
  <si>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</si>
  <si>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</si>
  <si>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</si>
  <si>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</si>
  <si>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</si>
  <si>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</si>
  <si>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</si>
  <si>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</si>
  <si>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</si>
  <si>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</si>
  <si>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</si>
  <si>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</si>
  <si>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</si>
  <si>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</si>
  <si>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</si>
  <si>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</si>
  <si>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</si>
  <si>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</si>
  <si>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</si>
  <si>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</si>
  <si>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</si>
  <si>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</si>
  <si>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</si>
  <si>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</si>
  <si>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</si>
  <si>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</si>
  <si>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</si>
  <si>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</si>
  <si>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</si>
  <si>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</si>
  <si>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</si>
  <si>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</si>
  <si>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</si>
  <si>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</si>
  <si>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</si>
  <si>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</si>
  <si>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</si>
  <si>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</si>
  <si>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</si>
  <si>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</si>
  <si>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</si>
  <si>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</si>
  <si>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</si>
  <si>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</si>
  <si>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</si>
  <si>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</si>
  <si>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</si>
  <si>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</si>
  <si>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</si>
  <si>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</si>
  <si>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</si>
  <si>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</si>
  <si>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</si>
  <si>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</si>
  <si>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</si>
  <si>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</si>
  <si>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</si>
  <si>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</si>
  <si>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</si>
  <si>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</si>
  <si>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</si>
  <si>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</si>
  <si>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</si>
  <si>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</si>
  <si>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</si>
  <si>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</si>
  <si>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</si>
  <si>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</si>
  <si>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</si>
  <si>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</si>
  <si>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</si>
  <si>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</si>
  <si>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</si>
  <si>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</si>
  <si>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</si>
  <si>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</si>
  <si>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</si>
  <si>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</si>
  <si>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</si>
  <si>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</si>
  <si>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</si>
  <si>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</si>
  <si>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</si>
  <si>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</si>
  <si>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</si>
  <si>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</si>
  <si>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</si>
  <si>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</si>
  <si>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</si>
  <si>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</si>
  <si>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</si>
  <si>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</si>
  <si>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</si>
  <si>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</si>
  <si>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</si>
  <si>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</si>
  <si>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</si>
  <si>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</si>
  <si>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</si>
  <si>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</si>
  <si>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</si>
  <si>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</si>
  <si>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</si>
  <si>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</si>
  <si>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</si>
  <si>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</si>
  <si>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</si>
  <si>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</si>
  <si>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</si>
  <si>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</si>
  <si>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</si>
  <si>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</si>
  <si>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</si>
  <si>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</si>
  <si>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</si>
  <si>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</si>
  <si>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</si>
  <si>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</si>
  <si>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</si>
  <si>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</si>
  <si>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</si>
  <si>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</si>
  <si>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</si>
  <si>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</si>
  <si>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</si>
  <si>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</si>
  <si>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</si>
  <si>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</si>
  <si>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</si>
  <si>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</si>
  <si>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</si>
  <si>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</si>
  <si>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</si>
  <si>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</si>
  <si>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</si>
  <si>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</si>
  <si>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</si>
  <si>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</si>
  <si>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</si>
  <si>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</si>
  <si>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</si>
  <si>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</si>
  <si>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</si>
  <si>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</si>
  <si>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</si>
  <si>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</si>
  <si>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</si>
  <si>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</si>
  <si>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</si>
  <si>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</si>
  <si>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</si>
  <si>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</si>
  <si>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</si>
  <si>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</si>
  <si>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</si>
  <si>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</si>
  <si>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</si>
  <si>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</si>
  <si>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</si>
  <si>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</si>
  <si>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</si>
  <si>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</si>
  <si>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</si>
  <si>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</si>
  <si>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</si>
  <si>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</si>
  <si>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</si>
  <si>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</si>
  <si>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</si>
  <si>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</si>
  <si>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</si>
  <si>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</si>
  <si>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</si>
  <si>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</si>
  <si>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</si>
  <si>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</si>
  <si>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</si>
  <si>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</si>
  <si>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</si>
  <si>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</si>
  <si>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</si>
  <si>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</si>
  <si>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</si>
  <si>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</si>
  <si>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</si>
  <si>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</si>
  <si>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</si>
  <si>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</si>
  <si>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</si>
  <si>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</si>
  <si>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</si>
  <si>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</si>
  <si>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</si>
  <si>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</si>
  <si>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</si>
  <si>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</si>
  <si>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</si>
  <si>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</si>
  <si>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</si>
  <si>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</si>
  <si>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</si>
  <si>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</si>
  <si>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</si>
  <si>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</si>
  <si>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</si>
  <si>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</si>
  <si>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</si>
  <si>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</si>
  <si>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</si>
  <si>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</si>
  <si>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</si>
  <si>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</si>
  <si>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</si>
  <si>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</si>
  <si>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</si>
  <si>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</si>
  <si>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</si>
  <si>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</si>
  <si>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</si>
  <si>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</si>
  <si>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</si>
  <si>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</si>
  <si>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</si>
  <si>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</si>
  <si>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</si>
  <si>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</si>
  <si>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</si>
  <si>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</si>
  <si>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</si>
  <si>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</si>
  <si>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</si>
  <si>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</si>
  <si>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</si>
  <si>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</si>
  <si>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</si>
  <si>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</si>
  <si>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</si>
  <si>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</si>
  <si>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</si>
  <si>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</si>
  <si>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</si>
  <si>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</si>
  <si>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</si>
  <si>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</si>
  <si>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</si>
  <si>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</si>
  <si>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</si>
  <si>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</si>
  <si>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</si>
  <si>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</si>
  <si>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</si>
  <si>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</si>
  <si>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</si>
  <si>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</si>
  <si>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</si>
  <si>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</si>
  <si>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</si>
  <si>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</si>
  <si>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</si>
  <si>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</si>
  <si>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</si>
  <si>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</si>
  <si>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</si>
  <si>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</si>
  <si>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</si>
  <si>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</si>
  <si>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</si>
  <si>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</si>
  <si>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</si>
  <si>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</si>
  <si>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</si>
  <si>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</si>
  <si>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</si>
  <si>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</si>
  <si>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</si>
  <si>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</si>
  <si>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</si>
  <si>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</si>
  <si>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</si>
  <si>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</si>
  <si>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</si>
  <si>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</si>
  <si>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</si>
  <si>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</si>
  <si>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</si>
  <si>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</si>
  <si>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</si>
  <si>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</si>
  <si>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</si>
  <si>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</si>
  <si>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</si>
  <si>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</si>
  <si>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</si>
  <si>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</si>
  <si>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</si>
  <si>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</si>
  <si>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</si>
  <si>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</si>
  <si>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</si>
  <si>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</si>
  <si>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</si>
  <si>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</si>
  <si>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</si>
  <si>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</si>
  <si>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</si>
  <si>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</si>
  <si>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</si>
  <si>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</si>
  <si>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</si>
  <si>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</si>
  <si>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</si>
  <si>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</si>
  <si>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</si>
  <si>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</si>
  <si>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</si>
  <si>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</si>
  <si>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</si>
  <si>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</si>
  <si>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</si>
  <si>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</si>
  <si>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</si>
  <si>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</si>
  <si>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</si>
  <si>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</si>
  <si>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</si>
  <si>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</si>
  <si>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</si>
  <si>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</si>
  <si>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</si>
  <si>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</si>
  <si>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</si>
  <si>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</si>
  <si>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</si>
  <si>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</si>
  <si>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</si>
  <si>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</si>
  <si>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</si>
  <si>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</si>
  <si>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</si>
  <si>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</si>
  <si>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</si>
  <si>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</si>
  <si>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</si>
  <si>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</si>
  <si>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</si>
  <si>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</si>
  <si>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</si>
  <si>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</si>
  <si>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</si>
  <si>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</si>
  <si>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</si>
  <si>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</si>
  <si>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</si>
  <si>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</si>
  <si>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</si>
  <si>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</si>
  <si>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</si>
  <si>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</si>
  <si>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</si>
  <si>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</si>
  <si>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</si>
  <si>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</si>
  <si>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</si>
  <si>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</si>
  <si>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</si>
  <si>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</si>
  <si>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</si>
  <si>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</si>
  <si>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</si>
  <si>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</si>
  <si>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</si>
  <si>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</si>
  <si>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</si>
  <si>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</si>
  <si>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</si>
  <si>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</si>
  <si>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</si>
  <si>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</si>
  <si>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</si>
  <si>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</si>
  <si>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</si>
  <si>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</si>
  <si>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</si>
  <si>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</si>
  <si>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</si>
  <si>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</si>
  <si>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</si>
  <si>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</si>
  <si>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</si>
  <si>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</si>
  <si>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</si>
  <si>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</si>
  <si>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</si>
  <si>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</si>
  <si>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</si>
  <si>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</si>
  <si>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</si>
  <si>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</si>
  <si>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</si>
  <si>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</si>
  <si>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</si>
  <si>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</si>
  <si>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</si>
  <si>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</si>
  <si>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</si>
  <si>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</si>
  <si>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</si>
  <si>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</si>
  <si>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</si>
  <si>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</si>
  <si>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</si>
  <si>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</si>
  <si>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</si>
  <si>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</si>
  <si>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</si>
  <si>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</si>
  <si>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</si>
  <si>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</si>
  <si>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</si>
  <si>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</si>
  <si>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</si>
  <si>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</si>
  <si>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</si>
  <si>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</si>
  <si>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</si>
  <si>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</si>
  <si>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</si>
  <si>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</si>
  <si>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</si>
  <si>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</si>
  <si>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</si>
  <si>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</si>
  <si>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</si>
  <si>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</si>
  <si>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</si>
  <si>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</si>
  <si>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</si>
  <si>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</si>
  <si>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</si>
  <si>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</si>
  <si>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</si>
  <si>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</si>
  <si>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</si>
  <si>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</si>
  <si>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</si>
  <si>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</si>
  <si>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</si>
  <si>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</si>
  <si>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</si>
  <si>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</si>
  <si>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</si>
  <si>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</si>
  <si>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</si>
  <si>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</si>
  <si>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</si>
  <si>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</si>
  <si>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</si>
  <si>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</si>
  <si>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</si>
  <si>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</si>
  <si>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</si>
  <si>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</si>
  <si>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</si>
  <si>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</si>
  <si>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</si>
  <si>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</si>
  <si>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</si>
  <si>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</si>
  <si>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</si>
  <si>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</si>
  <si>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</si>
  <si>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</si>
  <si>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</si>
  <si>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</si>
  <si>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</si>
  <si>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</si>
  <si>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</si>
  <si>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</si>
  <si>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</si>
  <si>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</si>
  <si>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</si>
  <si>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</si>
  <si>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</si>
  <si>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</si>
  <si>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</si>
  <si>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</si>
  <si>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</si>
  <si>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</si>
  <si>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</si>
  <si>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</si>
  <si>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</si>
  <si>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</si>
  <si>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</si>
  <si>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</si>
  <si>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</si>
  <si>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</si>
  <si>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</si>
  <si>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</si>
  <si>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</si>
  <si>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</si>
  <si>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</si>
  <si>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</si>
  <si>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</si>
  <si>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</si>
  <si>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</si>
  <si>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</si>
  <si>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</si>
  <si>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</si>
  <si>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</si>
  <si>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</si>
  <si>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</si>
  <si>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</si>
  <si>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</si>
  <si>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</si>
  <si>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</si>
  <si>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</si>
  <si>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</si>
  <si>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</si>
  <si>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</si>
  <si>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</si>
  <si>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</si>
  <si>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</si>
  <si>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</si>
  <si>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</si>
  <si>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</si>
  <si>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</si>
  <si>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</si>
  <si>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</si>
  <si>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</si>
  <si>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</si>
  <si>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</si>
  <si>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</si>
  <si>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</si>
  <si>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</si>
  <si>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</si>
  <si>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</si>
  <si>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</si>
  <si>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</si>
  <si>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</si>
  <si>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</si>
  <si>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</si>
  <si>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</si>
  <si>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</si>
  <si>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</si>
  <si>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</si>
  <si>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</si>
  <si>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</si>
  <si>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</si>
  <si>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</si>
  <si>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</si>
  <si>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</si>
  <si>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</si>
  <si>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</si>
  <si>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</si>
  <si>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</si>
  <si>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</si>
  <si>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</si>
  <si>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</si>
  <si>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</si>
  <si>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</si>
  <si>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</si>
  <si>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</si>
  <si>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</si>
  <si>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</si>
  <si>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</si>
  <si>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</si>
  <si>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</si>
  <si>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</si>
  <si>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</si>
  <si>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</si>
  <si>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</si>
  <si>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</si>
  <si>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</si>
  <si>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</si>
  <si>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</si>
  <si>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</si>
  <si>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</si>
  <si>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</si>
  <si>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</si>
  <si>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</si>
  <si>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</si>
  <si>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</si>
  <si>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</si>
  <si>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</si>
  <si>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</si>
  <si>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</si>
  <si>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</si>
  <si>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</si>
  <si>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</si>
  <si>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</si>
  <si>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</si>
  <si>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</si>
  <si>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</si>
  <si>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</si>
  <si>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</si>
  <si>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</si>
  <si>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</si>
  <si>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</si>
  <si>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</si>
  <si>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</si>
  <si>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</si>
  <si>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</si>
  <si>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</si>
  <si>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</si>
  <si>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</si>
  <si>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</si>
  <si>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</si>
  <si>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</si>
  <si>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</si>
  <si>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</si>
  <si>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</si>
  <si>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</si>
  <si>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</si>
  <si>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</si>
  <si>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</si>
  <si>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</si>
  <si>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</si>
  <si>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</si>
  <si>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</si>
  <si>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</si>
  <si>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</si>
  <si>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</si>
  <si>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</si>
  <si>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</si>
  <si>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</si>
  <si>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</si>
  <si>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</si>
  <si>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</si>
  <si>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</si>
  <si>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</si>
  <si>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</si>
  <si>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</si>
  <si>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</si>
  <si>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</si>
  <si>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</si>
  <si>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</si>
  <si>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</si>
  <si>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</si>
  <si>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</si>
  <si>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</si>
  <si>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</si>
  <si>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</si>
  <si>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</si>
  <si>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</si>
  <si>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</si>
  <si>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</si>
  <si>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</si>
  <si>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</si>
  <si>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</si>
  <si>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</si>
  <si>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</si>
  <si>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</si>
  <si>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</si>
  <si>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</si>
  <si>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</si>
  <si>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</si>
  <si>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</si>
  <si>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</si>
  <si>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</si>
  <si>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</si>
  <si>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</si>
  <si>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</si>
  <si>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</si>
  <si>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</si>
  <si>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</si>
  <si>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</si>
  <si>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</si>
  <si>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</si>
  <si>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</si>
  <si>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</si>
  <si>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</si>
  <si>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</si>
  <si>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</si>
  <si>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</si>
  <si>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</si>
  <si>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</si>
  <si>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</si>
  <si>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</si>
  <si>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</si>
  <si>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</si>
  <si>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</si>
  <si>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</si>
  <si>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</si>
  <si>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</si>
  <si>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</si>
  <si>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</si>
  <si>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</si>
  <si>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</si>
  <si>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</si>
  <si>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</si>
  <si>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</si>
  <si>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</si>
  <si>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</si>
  <si>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</si>
  <si>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</si>
  <si>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</si>
  <si>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</si>
  <si>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</si>
  <si>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</si>
  <si>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</si>
  <si>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</si>
  <si>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</si>
  <si>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</si>
  <si>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</si>
  <si>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</si>
  <si>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</si>
  <si>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</si>
  <si>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</si>
  <si>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</si>
  <si>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</si>
  <si>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</si>
  <si>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</si>
  <si>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</si>
  <si>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</si>
  <si>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</si>
  <si>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</si>
  <si>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</si>
  <si>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</si>
  <si>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</si>
  <si>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</si>
  <si>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</si>
  <si>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</si>
  <si>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</si>
  <si>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</si>
  <si>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</si>
  <si>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</si>
  <si>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</si>
  <si>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</si>
  <si>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</si>
  <si>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</si>
  <si>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</si>
  <si>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</si>
  <si>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</si>
  <si>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</si>
  <si>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</si>
  <si>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</si>
  <si>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</si>
  <si>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</si>
  <si>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</si>
  <si>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</si>
  <si>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</si>
  <si>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</si>
  <si>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</si>
  <si>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</si>
  <si>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</si>
  <si>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</si>
  <si>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</si>
  <si>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</si>
  <si>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</si>
  <si>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</si>
  <si>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</si>
  <si>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</si>
  <si>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</si>
  <si>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</si>
  <si>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</si>
  <si>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</si>
  <si>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</si>
  <si>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</si>
  <si>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</si>
  <si>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</si>
  <si>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</si>
  <si>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</si>
  <si>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</si>
  <si>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</si>
  <si>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</si>
  <si>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</si>
  <si>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</si>
  <si>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</si>
  <si>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</si>
  <si>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</si>
  <si>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</si>
  <si>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</si>
  <si>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</si>
  <si>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</si>
  <si>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</si>
  <si>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</si>
  <si>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</si>
  <si>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</si>
  <si>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</si>
  <si>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</si>
  <si>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</si>
  <si>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</si>
  <si>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</si>
  <si>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</si>
  <si>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</si>
  <si>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</si>
  <si>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</si>
  <si>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</si>
  <si>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</si>
  <si>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</si>
  <si>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</si>
  <si>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</si>
  <si>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</si>
  <si>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</si>
  <si>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</si>
  <si>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</si>
  <si>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</si>
  <si>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</si>
  <si>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</si>
  <si>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</si>
  <si>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</si>
  <si>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</si>
  <si>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</si>
  <si>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</si>
  <si>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</si>
  <si>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</si>
  <si>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</si>
  <si>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</si>
  <si>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</si>
  <si>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</si>
  <si>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</si>
  <si>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</si>
  <si>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</si>
  <si>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</si>
  <si>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</si>
  <si>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</si>
  <si>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</si>
  <si>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</si>
  <si>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</si>
  <si>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</si>
  <si>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</si>
  <si>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</si>
  <si>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</si>
  <si>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</si>
  <si>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</si>
  <si>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</si>
  <si>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</si>
  <si>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</si>
  <si>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</si>
  <si>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</si>
  <si>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</si>
  <si>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</si>
  <si>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</si>
  <si>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</si>
  <si>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</si>
  <si>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</si>
  <si>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</si>
  <si>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</si>
  <si>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</si>
  <si>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</si>
  <si>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</si>
  <si>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</si>
  <si>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</si>
  <si>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</si>
  <si>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</si>
  <si>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</si>
  <si>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</si>
  <si>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</si>
  <si>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</si>
  <si>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</si>
  <si>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</si>
  <si>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</si>
  <si>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</si>
  <si>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</si>
  <si>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</si>
  <si>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</si>
  <si>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</si>
  <si>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</si>
  <si>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</si>
  <si>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</si>
  <si>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</si>
  <si>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</si>
  <si>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</si>
  <si>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</si>
  <si>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</si>
  <si>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</si>
  <si>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</si>
  <si>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</si>
  <si>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</si>
  <si>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</si>
  <si>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</si>
  <si>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</si>
  <si>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</si>
  <si>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</si>
  <si>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</si>
  <si>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</si>
  <si>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</si>
  <si>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</si>
  <si>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</si>
  <si>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</si>
  <si>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</si>
  <si>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</si>
  <si>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</si>
  <si>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</si>
  <si>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</si>
  <si>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</si>
  <si>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</si>
  <si>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</si>
  <si>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</si>
  <si>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</si>
  <si>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</si>
  <si>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</si>
  <si>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</si>
  <si>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</si>
  <si>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</si>
  <si>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</si>
  <si>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</si>
  <si>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</si>
  <si>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</si>
  <si>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</si>
  <si>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</si>
  <si>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</si>
  <si>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</si>
  <si>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</si>
  <si>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</si>
  <si>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</si>
  <si>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</si>
  <si>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</si>
  <si>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</si>
  <si>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</si>
  <si>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</si>
  <si>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</si>
  <si>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</si>
  <si>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</si>
  <si>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</si>
  <si>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</si>
  <si>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</si>
  <si>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</si>
  <si>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</si>
  <si>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</si>
  <si>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</si>
  <si>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</si>
  <si>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</si>
  <si>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</si>
  <si>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</si>
  <si>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</si>
  <si>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</si>
  <si>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</si>
  <si>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</si>
  <si>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</si>
  <si>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</si>
  <si>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</si>
  <si>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</si>
  <si>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</si>
  <si>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</si>
  <si>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</si>
  <si>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</si>
  <si>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</si>
  <si>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</si>
  <si>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</si>
  <si>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</si>
  <si>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</si>
  <si>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</si>
  <si>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</si>
  <si>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</si>
  <si>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</si>
  <si>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</si>
  <si>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</si>
  <si>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</si>
  <si>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</si>
  <si>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</si>
  <si>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</si>
  <si>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</si>
  <si>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</si>
  <si>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</si>
  <si>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</si>
  <si>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</si>
  <si>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</si>
  <si>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</si>
  <si>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</si>
  <si>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</si>
  <si>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</si>
  <si>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</si>
  <si>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</si>
  <si>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</si>
  <si>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</si>
  <si>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</si>
  <si>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</si>
  <si>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</si>
  <si>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</si>
  <si>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</si>
  <si>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</si>
  <si>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</si>
  <si>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</si>
  <si>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</si>
  <si>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</si>
  <si>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</si>
  <si>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</si>
  <si>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</si>
  <si>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</si>
  <si>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</si>
  <si>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</si>
  <si>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</si>
  <si>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</si>
  <si>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</si>
  <si>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</si>
  <si>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</si>
  <si>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</si>
  <si>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</si>
  <si>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</si>
  <si>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</si>
  <si>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</si>
  <si>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</si>
  <si>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</si>
  <si>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</si>
  <si>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</si>
  <si>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</si>
  <si>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</si>
  <si>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</si>
  <si>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</si>
  <si>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</si>
  <si>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</si>
  <si>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</si>
  <si>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</si>
  <si>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</si>
  <si>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</si>
  <si>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</si>
  <si>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</si>
  <si>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</si>
  <si>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</si>
  <si>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</si>
  <si>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</si>
  <si>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</si>
  <si>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</si>
  <si>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</si>
  <si>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</si>
  <si>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</si>
  <si>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</si>
  <si>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</si>
  <si>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</si>
  <si>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</si>
  <si>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</si>
  <si>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</si>
  <si>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</si>
  <si>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</si>
  <si>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</si>
  <si>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</si>
  <si>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</si>
  <si>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</si>
  <si>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</si>
  <si>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</si>
  <si>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</si>
  <si>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</si>
  <si>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</si>
  <si>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</si>
  <si>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</si>
  <si>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</si>
  <si>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</si>
  <si>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</si>
  <si>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</si>
  <si>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</si>
  <si>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</si>
  <si>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</si>
  <si>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</si>
  <si>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</si>
  <si>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</si>
  <si>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</si>
  <si>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</si>
  <si>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</si>
  <si>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</si>
  <si>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</si>
  <si>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</si>
  <si>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</si>
  <si>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</si>
  <si>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</si>
  <si>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</si>
  <si>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</si>
  <si>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</si>
  <si>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</si>
  <si>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</si>
  <si>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</si>
  <si>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</si>
  <si>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</si>
  <si>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</si>
  <si>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</si>
  <si>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</si>
  <si>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</si>
  <si>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</si>
  <si>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</si>
  <si>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</si>
  <si>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</si>
  <si>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</si>
  <si>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</si>
  <si>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</si>
  <si>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</si>
  <si>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</si>
  <si>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</si>
  <si>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</si>
  <si>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</si>
  <si>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</si>
  <si>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</si>
  <si>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</si>
  <si>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</si>
  <si>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</si>
  <si>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</si>
  <si>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</si>
  <si>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</si>
  <si>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</si>
  <si>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</si>
  <si>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</si>
  <si>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</si>
  <si>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</si>
  <si>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</si>
  <si>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</si>
  <si>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</si>
  <si>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</si>
  <si>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</si>
  <si>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</si>
  <si>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</si>
  <si>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</si>
  <si>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</si>
  <si>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</si>
  <si>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</si>
  <si>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</si>
  <si>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</si>
  <si>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</si>
  <si>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</si>
  <si>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</si>
  <si>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</si>
  <si>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</si>
  <si>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</si>
  <si>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</si>
  <si>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</si>
  <si>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</si>
  <si>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</si>
  <si>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</si>
  <si>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</si>
  <si>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</si>
  <si>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</si>
  <si>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</si>
  <si>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</si>
  <si>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</si>
  <si>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</si>
  <si>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</si>
  <si>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</si>
  <si>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</si>
  <si>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</si>
  <si>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</si>
  <si>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</si>
  <si>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</si>
  <si>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</si>
  <si>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</si>
  <si>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</si>
  <si>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</si>
  <si>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</si>
  <si>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</si>
  <si>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</si>
  <si>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</si>
  <si>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</si>
  <si>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</si>
  <si>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</si>
  <si>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</si>
  <si>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</si>
  <si>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</si>
  <si>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</si>
  <si>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</si>
  <si>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</si>
  <si>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</si>
  <si>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</si>
  <si>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</si>
  <si>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</si>
  <si>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</si>
  <si>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</si>
  <si>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</si>
  <si>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</si>
  <si>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</si>
  <si>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</si>
  <si>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</si>
  <si>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</si>
  <si>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</si>
  <si>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</si>
  <si>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</si>
  <si>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</si>
  <si>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</si>
  <si>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</si>
  <si>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</si>
  <si>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</si>
  <si>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</si>
  <si>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</si>
  <si>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</si>
  <si>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</si>
  <si>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</si>
  <si>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</si>
  <si>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</si>
  <si>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</si>
  <si>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</si>
  <si>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</si>
  <si>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</si>
  <si>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</si>
  <si>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</si>
  <si>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</si>
  <si>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</si>
  <si>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</si>
  <si>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</si>
  <si>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</si>
  <si>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</si>
  <si>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</si>
  <si>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</si>
  <si>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</si>
  <si>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</si>
  <si>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</si>
  <si>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</si>
  <si>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</si>
  <si>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</si>
  <si>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</si>
  <si>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</si>
  <si>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</si>
  <si>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</si>
  <si>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</si>
  <si>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</si>
  <si>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</si>
  <si>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</si>
  <si>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</si>
  <si>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</si>
  <si>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</si>
  <si>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</si>
  <si>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</si>
  <si>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</si>
  <si>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</si>
  <si>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</si>
  <si>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</si>
  <si>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</si>
  <si>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</si>
  <si>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</si>
  <si>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</si>
  <si>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</si>
  <si>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</si>
  <si>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</si>
  <si>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</si>
  <si>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</si>
  <si>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</si>
  <si>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</si>
  <si>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</si>
  <si>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</si>
  <si>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</si>
  <si>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</si>
  <si>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</si>
  <si>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</si>
  <si>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</si>
  <si>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</si>
  <si>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</si>
  <si>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</si>
  <si>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</si>
  <si>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</si>
  <si>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</si>
  <si>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</si>
  <si>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</si>
  <si>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</si>
  <si>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</si>
  <si>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</si>
  <si>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</si>
  <si>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</si>
  <si>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</si>
  <si>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</si>
  <si>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</si>
  <si>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</si>
  <si>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</si>
  <si>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</si>
  <si>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</si>
  <si>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</si>
  <si>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</si>
  <si>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</si>
  <si>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</si>
  <si>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</si>
  <si>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</si>
  <si>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</si>
  <si>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</si>
  <si>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</si>
  <si>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</si>
  <si>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</si>
  <si>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</si>
  <si>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</si>
  <si>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</si>
  <si>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</si>
  <si>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</si>
  <si>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</si>
  <si>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</si>
  <si>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</si>
  <si>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</si>
  <si>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</si>
  <si>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</si>
  <si>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</si>
  <si>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</si>
  <si>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</si>
  <si>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</si>
  <si>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</si>
  <si>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</si>
  <si>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</si>
  <si>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</si>
  <si>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</si>
  <si>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</si>
  <si>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</si>
  <si>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</si>
  <si>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</si>
  <si>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</si>
  <si>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</si>
  <si>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</si>
  <si>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</si>
  <si>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</si>
  <si>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</si>
  <si>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</si>
  <si>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</si>
  <si>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</si>
  <si>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</si>
  <si>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</si>
  <si>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</si>
  <si>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</si>
  <si>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</si>
  <si>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</si>
  <si>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</si>
  <si>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</si>
  <si>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</si>
  <si>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</si>
  <si>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</si>
  <si>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</si>
  <si>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</si>
  <si>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</si>
  <si>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</si>
  <si>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</si>
  <si>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</si>
  <si>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</si>
  <si>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</si>
  <si>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</si>
  <si>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</si>
  <si>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</si>
  <si>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</si>
  <si>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</si>
  <si>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</si>
  <si>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</si>
  <si>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</si>
  <si>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</si>
  <si>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</si>
  <si>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</si>
  <si>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</si>
  <si>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</si>
  <si>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</si>
  <si>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</si>
  <si>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</si>
  <si>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</si>
  <si>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</si>
  <si>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</si>
  <si>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</si>
  <si>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</si>
  <si>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</si>
  <si>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</si>
  <si>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</si>
  <si>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</si>
  <si>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</si>
  <si>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</si>
  <si>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</si>
  <si>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</si>
  <si>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</si>
  <si>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</si>
  <si>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</si>
  <si>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</si>
  <si>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</si>
  <si>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</si>
  <si>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</si>
  <si>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</si>
  <si>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</si>
  <si>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</si>
  <si>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</si>
  <si>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</si>
  <si>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</si>
  <si>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</si>
  <si>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</si>
  <si>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</si>
  <si>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</si>
  <si>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</si>
  <si>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</si>
  <si>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</si>
  <si>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</si>
  <si>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</si>
  <si>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</si>
  <si>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</si>
  <si>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</si>
  <si>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</si>
  <si>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</si>
  <si>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</si>
  <si>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</si>
  <si>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</si>
  <si>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</si>
  <si>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</si>
  <si>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</si>
  <si>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</si>
  <si>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</si>
  <si>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</si>
  <si>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</si>
  <si>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</si>
  <si>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</si>
  <si>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</si>
  <si>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</si>
  <si>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</si>
  <si>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</si>
  <si>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</si>
  <si>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</si>
  <si>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</si>
  <si>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</si>
  <si>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</si>
  <si>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</si>
  <si>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</si>
  <si>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</si>
  <si>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</si>
  <si>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</si>
  <si>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</si>
  <si>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</si>
  <si>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</si>
  <si>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</si>
  <si>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</si>
  <si>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</si>
  <si>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</si>
  <si>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</si>
  <si>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</si>
  <si>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</si>
  <si>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</si>
  <si>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</si>
  <si>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</si>
  <si>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</si>
  <si>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</si>
  <si>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</si>
  <si>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</si>
  <si>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</si>
  <si>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</si>
  <si>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</si>
  <si>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</si>
  <si>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</si>
  <si>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</si>
  <si>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</si>
  <si>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</si>
  <si>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</si>
  <si>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</si>
  <si>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</si>
  <si>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</si>
  <si>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</si>
  <si>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</si>
  <si>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</si>
  <si>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</si>
  <si>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</si>
  <si>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</si>
  <si>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</si>
  <si>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</si>
  <si>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</si>
  <si>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</si>
  <si>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</si>
  <si>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</si>
  <si>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</si>
  <si>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</si>
  <si>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</si>
  <si>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</si>
  <si>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</si>
  <si>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</si>
  <si>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</si>
  <si>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</si>
  <si>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</si>
  <si>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</si>
  <si>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</si>
  <si>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</si>
  <si>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</si>
  <si>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</si>
  <si>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</si>
  <si>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</si>
  <si>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</si>
  <si>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</si>
  <si>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</si>
  <si>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</si>
  <si>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</si>
  <si>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</si>
  <si>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</si>
  <si>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</si>
  <si>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</si>
  <si>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</si>
  <si>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</si>
  <si>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</si>
  <si>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</si>
  <si>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</si>
  <si>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</si>
  <si>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</si>
  <si>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</si>
  <si>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</si>
  <si>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</si>
  <si>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</si>
  <si>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</si>
  <si>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</si>
  <si>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</si>
  <si>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</si>
  <si>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</si>
  <si>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</si>
  <si>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</si>
  <si>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</si>
  <si>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</si>
  <si>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</si>
  <si>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</si>
  <si>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</si>
  <si>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</si>
  <si>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</si>
  <si>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</si>
  <si>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</si>
  <si>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</si>
  <si>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</si>
  <si>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</si>
  <si>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</si>
  <si>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</si>
  <si>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</si>
  <si>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</si>
  <si>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</si>
  <si>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</si>
  <si>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</si>
  <si>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</si>
  <si>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</si>
  <si>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</si>
  <si>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</si>
  <si>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</si>
  <si>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</si>
  <si>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</si>
  <si>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</si>
  <si>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</si>
  <si>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</si>
  <si>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</si>
  <si>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</si>
  <si>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</si>
  <si>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</si>
  <si>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</si>
  <si>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</si>
  <si>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</si>
  <si>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</si>
  <si>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</si>
  <si>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</si>
  <si>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</si>
  <si>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</si>
  <si>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</si>
  <si>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</si>
  <si>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</si>
  <si>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</si>
  <si>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</si>
  <si>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</si>
  <si>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</si>
  <si>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</si>
  <si>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</si>
  <si>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</si>
  <si>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</si>
  <si>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</si>
  <si>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</si>
  <si>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</si>
  <si>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</si>
  <si>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</si>
  <si>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</si>
  <si>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</si>
  <si>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</si>
  <si>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</si>
  <si>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</si>
  <si>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</si>
  <si>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</si>
  <si>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</si>
  <si>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</si>
  <si>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</si>
  <si>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</si>
  <si>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</si>
  <si>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</si>
  <si>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</si>
  <si>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</si>
  <si>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</si>
  <si>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</si>
  <si>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</si>
  <si>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</si>
  <si>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</si>
  <si>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</si>
  <si>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</si>
  <si>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</si>
  <si>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</si>
  <si>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</si>
  <si>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</si>
  <si>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</si>
  <si>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</si>
  <si>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</si>
  <si>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</si>
  <si>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</si>
  <si>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</si>
  <si>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</si>
  <si>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</si>
  <si>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</si>
  <si>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</si>
  <si>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</si>
  <si>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</si>
  <si>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</si>
  <si>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</si>
  <si>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</si>
  <si>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</si>
  <si>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</si>
  <si>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</si>
  <si>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</si>
  <si>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</si>
  <si>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</si>
  <si>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</si>
  <si>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</si>
  <si>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</si>
  <si>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</si>
  <si>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</si>
  <si>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</si>
  <si>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</si>
  <si>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</si>
  <si>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</si>
  <si>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</si>
  <si>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</si>
  <si>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</si>
  <si>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</si>
  <si>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</si>
  <si>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</si>
  <si>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</si>
  <si>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</si>
  <si>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</si>
  <si>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</si>
  <si>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</si>
  <si>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</si>
  <si>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</si>
  <si>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</si>
  <si>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</si>
  <si>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</si>
  <si>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</si>
  <si>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</si>
  <si>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</si>
  <si>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</si>
  <si>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</si>
  <si>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</si>
  <si>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</si>
  <si>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</si>
  <si>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</si>
  <si>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</si>
  <si>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</si>
  <si>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</si>
  <si>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</si>
  <si>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</si>
  <si>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</si>
  <si>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</si>
  <si>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</si>
  <si>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</si>
  <si>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</si>
  <si>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</si>
  <si>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</si>
  <si>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</si>
  <si>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</si>
  <si>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</si>
  <si>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</si>
  <si>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</si>
  <si>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</si>
  <si>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</si>
  <si>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</si>
  <si>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</si>
  <si>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</si>
  <si>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</si>
  <si>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</si>
  <si>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</si>
  <si>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</si>
  <si>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</si>
  <si>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</si>
  <si>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</si>
  <si>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</si>
  <si>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</si>
  <si>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</si>
  <si>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</si>
  <si>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</si>
  <si>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</si>
  <si>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</si>
  <si>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</si>
  <si>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</si>
  <si>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</si>
  <si>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</si>
  <si>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</si>
  <si>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</si>
  <si>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</si>
  <si>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</si>
  <si>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</si>
  <si>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</si>
  <si>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</si>
  <si>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</si>
  <si>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</si>
  <si>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</si>
  <si>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</si>
  <si>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</si>
  <si>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</si>
  <si>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</si>
  <si>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</si>
  <si>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</si>
  <si>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</si>
  <si>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</si>
  <si>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</si>
  <si>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</si>
  <si>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</si>
  <si>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</si>
  <si>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</si>
  <si>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</si>
  <si>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</si>
  <si>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</si>
  <si>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</si>
  <si>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</si>
  <si>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</si>
  <si>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</si>
  <si>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</si>
  <si>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</si>
  <si>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</si>
  <si>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</si>
  <si>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</si>
  <si>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</si>
  <si>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</si>
  <si>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</si>
  <si>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</si>
  <si>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</si>
  <si>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</si>
  <si>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</si>
  <si>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</si>
  <si>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</si>
  <si>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</si>
  <si>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</si>
  <si>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</si>
  <si>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</si>
  <si>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</si>
  <si>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</si>
  <si>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</si>
  <si>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</si>
  <si>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</si>
  <si>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</si>
  <si>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</si>
  <si>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</si>
  <si>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</si>
  <si>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</si>
  <si>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</si>
  <si>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</si>
  <si>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</si>
  <si>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</si>
  <si>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</si>
  <si>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</si>
  <si>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</si>
  <si>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</si>
  <si>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</si>
  <si>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</si>
  <si>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</si>
  <si>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</si>
  <si>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</si>
  <si>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</si>
  <si>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</si>
  <si>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</si>
  <si>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</si>
  <si>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</si>
  <si>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</si>
  <si>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</si>
  <si>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</si>
  <si>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</si>
  <si>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</si>
  <si>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</si>
  <si>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</si>
  <si>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</si>
  <si>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</si>
  <si>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</si>
  <si>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</si>
  <si>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</si>
  <si>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</si>
  <si>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</si>
  <si>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</si>
  <si>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</si>
  <si>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</si>
  <si>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</si>
  <si>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</si>
  <si>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</si>
  <si>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</si>
  <si>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</si>
  <si>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</si>
  <si>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</si>
  <si>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</si>
  <si>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</si>
  <si>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</si>
  <si>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</si>
  <si>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</si>
  <si>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</si>
  <si>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</si>
  <si>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</si>
  <si>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</si>
  <si>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</si>
  <si>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</si>
  <si>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</si>
  <si>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</si>
  <si>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</si>
  <si>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</si>
  <si>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</si>
  <si>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</si>
  <si>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</si>
  <si>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</si>
  <si>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</si>
  <si>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</si>
  <si>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</si>
  <si>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</si>
  <si>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</si>
  <si>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</si>
  <si>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</si>
  <si>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</si>
  <si>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</si>
  <si>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</si>
  <si>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</si>
  <si>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</si>
  <si>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</si>
  <si>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</si>
  <si>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</si>
  <si>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</si>
  <si>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</si>
  <si>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</si>
  <si>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</si>
  <si>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</si>
  <si>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</si>
  <si>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</si>
  <si>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</si>
  <si>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</si>
  <si>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</si>
  <si>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</si>
  <si>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</si>
  <si>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</si>
  <si>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</si>
  <si>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</si>
  <si>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</si>
  <si>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</si>
  <si>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</si>
  <si>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</si>
  <si>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</si>
  <si>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</si>
  <si>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</si>
  <si>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</si>
  <si>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</si>
  <si>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</si>
  <si>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</si>
  <si>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</si>
  <si>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</si>
  <si>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</si>
  <si>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</si>
  <si>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</si>
  <si>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</si>
  <si>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</si>
  <si>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</si>
  <si>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</si>
  <si>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</si>
  <si>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</si>
  <si>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</si>
  <si>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</si>
  <si>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</si>
  <si>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</si>
  <si>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</si>
  <si>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</si>
  <si>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</si>
  <si>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</si>
  <si>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</si>
  <si>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</si>
  <si>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</si>
  <si>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</si>
  <si>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</si>
  <si>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</si>
  <si>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</si>
  <si>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</si>
  <si>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</si>
  <si>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</si>
  <si>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</si>
  <si>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</si>
  <si>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</si>
  <si>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</si>
  <si>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</si>
  <si>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</si>
  <si>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</si>
  <si>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</si>
  <si>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</si>
  <si>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</si>
  <si>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</si>
  <si>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</si>
  <si>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</si>
  <si>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</si>
  <si>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</si>
  <si>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</si>
  <si>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</si>
  <si>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</si>
  <si>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</si>
  <si>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</si>
  <si>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</si>
  <si>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</si>
  <si>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</si>
  <si>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</si>
  <si>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</si>
  <si>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</si>
  <si>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</si>
  <si>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</si>
  <si>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</si>
  <si>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</si>
  <si>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</si>
  <si>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</si>
  <si>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</si>
  <si>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</si>
  <si>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</si>
  <si>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</si>
  <si>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</si>
  <si>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</si>
  <si>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</si>
  <si>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</si>
  <si>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</si>
  <si>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</si>
  <si>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</si>
  <si>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</si>
  <si>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</si>
  <si>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</si>
  <si>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</si>
  <si>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</si>
  <si>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</si>
  <si>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</si>
  <si>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</si>
  <si>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</si>
  <si>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</si>
  <si>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</si>
  <si>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</si>
  <si>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</si>
  <si>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</si>
  <si>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</si>
  <si>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</si>
  <si>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</si>
  <si>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</si>
  <si>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</si>
  <si>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</si>
  <si>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</si>
  <si>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</si>
  <si>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</si>
  <si>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</si>
  <si>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</si>
  <si>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</si>
  <si>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</si>
  <si>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</si>
  <si>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</si>
  <si>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</si>
  <si>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</si>
  <si>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</si>
  <si>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</si>
  <si>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</si>
  <si>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</si>
  <si>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</si>
  <si>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</si>
  <si>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</si>
  <si>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</si>
  <si>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</si>
  <si>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</si>
  <si>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</si>
  <si>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</si>
  <si>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</si>
  <si>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</si>
  <si>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</si>
  <si>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</si>
  <si>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</si>
  <si>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</si>
  <si>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</si>
  <si>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</si>
  <si>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</si>
  <si>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</si>
  <si>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</si>
  <si>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</si>
  <si>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</si>
  <si>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</si>
  <si>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</si>
  <si>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</si>
  <si>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</si>
  <si>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</si>
  <si>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</si>
  <si>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</si>
  <si>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</si>
  <si>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</si>
  <si>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</si>
  <si>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</si>
  <si>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</si>
  <si>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</si>
  <si>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</si>
  <si>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</si>
  <si>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</si>
  <si>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</si>
  <si>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</si>
  <si>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</si>
  <si>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</si>
  <si>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</si>
  <si>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</si>
  <si>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</si>
  <si>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</si>
  <si>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</si>
  <si>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</si>
  <si>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</si>
  <si>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</si>
  <si>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</si>
  <si>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</si>
  <si>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</si>
  <si>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</si>
  <si>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</si>
  <si>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</si>
  <si>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</si>
  <si>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</si>
  <si>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</si>
  <si>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</si>
  <si>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</si>
  <si>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</si>
  <si>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</si>
  <si>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</si>
  <si>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</si>
  <si>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</si>
  <si>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</si>
  <si>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</si>
  <si>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</si>
  <si>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</si>
  <si>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</si>
  <si>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</si>
  <si>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</si>
  <si>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</si>
  <si>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</si>
  <si>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</si>
  <si>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</si>
  <si>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</si>
  <si>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</si>
  <si>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</si>
  <si>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</si>
  <si>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</si>
  <si>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</si>
  <si>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</si>
  <si>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</si>
  <si>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</si>
  <si>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</si>
  <si>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</si>
  <si>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</si>
  <si>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</si>
  <si>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</si>
  <si>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</si>
  <si>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</si>
  <si>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</si>
  <si>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</si>
  <si>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</si>
  <si>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</si>
  <si>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</si>
  <si>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</si>
  <si>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</si>
  <si>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</si>
  <si>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</si>
  <si>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</si>
  <si>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</si>
  <si>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</si>
  <si>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</si>
  <si>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</si>
  <si>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</si>
  <si>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</si>
  <si>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</si>
  <si>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</si>
  <si>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</si>
  <si>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</si>
  <si>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</si>
  <si>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</si>
  <si>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</si>
  <si>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</si>
  <si>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</si>
  <si>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</si>
  <si>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</si>
  <si>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</si>
  <si>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</si>
  <si>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</si>
  <si>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</si>
  <si>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</si>
  <si>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</si>
  <si>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</si>
  <si>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</si>
  <si>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</si>
  <si>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</si>
  <si>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</si>
  <si>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</si>
  <si>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</si>
  <si>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</si>
  <si>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</si>
  <si>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</si>
  <si>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</si>
  <si>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</si>
  <si>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</si>
  <si>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</si>
  <si>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</si>
  <si>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</si>
  <si>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</si>
  <si>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</si>
  <si>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</si>
  <si>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</si>
  <si>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</si>
  <si>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</si>
  <si>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</si>
  <si>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</si>
  <si>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</si>
  <si>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</si>
  <si>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</si>
  <si>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</si>
  <si>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</si>
  <si>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</si>
  <si>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</si>
  <si>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</si>
  <si>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</si>
  <si>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</si>
  <si>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</si>
  <si>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</si>
  <si>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</si>
  <si>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</si>
  <si>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</si>
  <si>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</si>
  <si>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</si>
  <si>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</si>
  <si>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</si>
  <si>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</si>
  <si>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</si>
  <si>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</si>
  <si>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</si>
  <si>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</si>
  <si>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</si>
  <si>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</si>
  <si>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</si>
  <si>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</si>
  <si>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</si>
  <si>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</si>
  <si>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</si>
  <si>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</si>
  <si>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</si>
  <si>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</si>
  <si>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</si>
  <si>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</si>
  <si>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</si>
  <si>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</si>
  <si>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</si>
  <si>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</si>
  <si>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</si>
  <si>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</si>
  <si>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</si>
  <si>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</si>
  <si>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</si>
  <si>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</si>
  <si>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</si>
  <si>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</si>
  <si>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</si>
  <si>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</si>
  <si>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</si>
  <si>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</si>
  <si>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</si>
  <si>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</si>
  <si>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</si>
  <si>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</si>
  <si>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</si>
  <si>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</si>
  <si>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</si>
  <si>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</si>
  <si>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</si>
  <si>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</si>
  <si>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</si>
  <si>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</si>
  <si>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</si>
  <si>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</si>
  <si>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</si>
  <si>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</si>
  <si>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</si>
  <si>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</si>
  <si>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</si>
  <si>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</si>
  <si>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</si>
  <si>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</si>
  <si>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</si>
  <si>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</si>
  <si>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</si>
  <si>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</si>
  <si>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</si>
  <si>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</si>
  <si>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</si>
  <si>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</si>
  <si>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</si>
  <si>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</si>
  <si>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</si>
  <si>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</si>
  <si>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</si>
  <si>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</si>
  <si>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</si>
  <si>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</si>
  <si>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</si>
  <si>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</si>
  <si>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</si>
  <si>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</si>
  <si>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</si>
  <si>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</si>
  <si>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</si>
  <si>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</si>
  <si>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</si>
  <si>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</si>
  <si>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</si>
  <si>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</si>
  <si>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</si>
  <si>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</si>
  <si>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</si>
  <si>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</si>
  <si>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</si>
  <si>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</si>
  <si>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</si>
  <si>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</si>
  <si>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</si>
  <si>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</si>
  <si>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</si>
  <si>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</si>
  <si>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</si>
  <si>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</si>
  <si>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</si>
  <si>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</si>
  <si>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</si>
  <si>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</si>
  <si>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</si>
  <si>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</si>
  <si>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</si>
  <si>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</si>
  <si>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</si>
  <si>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</si>
  <si>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</si>
  <si>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</si>
  <si>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</si>
  <si>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</si>
  <si>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</si>
  <si>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</si>
  <si>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</si>
  <si>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</si>
  <si>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</si>
  <si>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</si>
  <si>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</si>
  <si>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</si>
  <si>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</si>
  <si>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</si>
  <si>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</si>
  <si>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</si>
  <si>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</si>
  <si>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</si>
  <si>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</si>
  <si>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</si>
  <si>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</si>
  <si>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</si>
  <si>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</si>
  <si>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</si>
  <si>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</si>
  <si>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</si>
  <si>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</si>
  <si>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</si>
  <si>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</si>
  <si>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</si>
  <si>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</si>
  <si>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</si>
  <si>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</si>
  <si>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</si>
  <si>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</si>
  <si>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</si>
  <si>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</si>
  <si>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</si>
  <si>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</si>
  <si>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</si>
  <si>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</si>
  <si>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</si>
  <si>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</si>
  <si>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</si>
  <si>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</si>
  <si>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</si>
  <si>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</si>
  <si>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</si>
  <si>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</si>
  <si>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</si>
  <si>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</si>
  <si>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</si>
  <si>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</si>
  <si>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</si>
  <si>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</si>
  <si>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</si>
  <si>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</si>
  <si>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</si>
  <si>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</si>
  <si>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</si>
  <si>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</si>
  <si>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</si>
  <si>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</si>
  <si>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</si>
  <si>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</si>
  <si>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</si>
  <si>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</si>
  <si>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</si>
  <si>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</si>
  <si>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</si>
  <si>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</si>
  <si>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</si>
  <si>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</si>
  <si>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</si>
  <si>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</si>
  <si>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</si>
  <si>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</si>
  <si>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</si>
  <si>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</si>
  <si>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</si>
  <si>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</si>
  <si>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</si>
  <si>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</si>
  <si>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</si>
  <si>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</si>
  <si>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</si>
  <si>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</si>
  <si>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</si>
  <si>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</si>
  <si>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</si>
  <si>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</si>
  <si>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</si>
  <si>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</si>
  <si>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</si>
  <si>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</si>
  <si>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</si>
  <si>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</si>
  <si>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</si>
  <si>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</si>
  <si>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</si>
  <si>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</si>
  <si>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</si>
  <si>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</si>
  <si>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</si>
  <si>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</si>
  <si>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</si>
  <si>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</si>
  <si>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</si>
  <si>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</si>
  <si>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</si>
  <si>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</si>
  <si>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</si>
  <si>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</si>
  <si>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</si>
  <si>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</si>
  <si>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</si>
  <si>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</si>
  <si>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</si>
  <si>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</si>
  <si>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</si>
  <si>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</si>
  <si>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</si>
  <si>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</si>
  <si>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</si>
  <si>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</si>
  <si>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</si>
  <si>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</si>
  <si>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</si>
  <si>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</si>
  <si>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</si>
  <si>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</si>
  <si>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</si>
  <si>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</si>
  <si>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</si>
  <si>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</si>
  <si>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</si>
  <si>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</si>
  <si>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</si>
  <si>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</si>
  <si>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</si>
  <si>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</si>
  <si>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</si>
  <si>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</si>
  <si>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</si>
  <si>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</si>
  <si>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</si>
  <si>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</si>
  <si>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</si>
  <si>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</si>
  <si>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</si>
  <si>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</si>
  <si>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</si>
  <si>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</si>
  <si>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</si>
  <si>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</si>
  <si>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</si>
  <si>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</si>
  <si>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</si>
  <si>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</si>
  <si>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</si>
  <si>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</si>
  <si>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</si>
  <si>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</si>
  <si>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</si>
  <si>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</si>
  <si>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</si>
  <si>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</si>
  <si>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</si>
  <si>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</si>
  <si>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</si>
  <si>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</si>
  <si>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</si>
  <si>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</si>
  <si>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</si>
  <si>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</si>
  <si>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</si>
  <si>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</si>
  <si>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</si>
  <si>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</si>
  <si>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</si>
  <si>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</si>
  <si>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</si>
  <si>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</si>
  <si>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</si>
  <si>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</si>
  <si>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</si>
  <si>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</si>
  <si>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</si>
  <si>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</si>
  <si>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</si>
  <si>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</si>
  <si>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</si>
  <si>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</si>
  <si>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</si>
  <si>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</si>
  <si>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</si>
  <si>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</si>
  <si>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</si>
  <si>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</si>
  <si>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</si>
  <si>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</si>
  <si>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</si>
  <si>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</si>
  <si>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</si>
  <si>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</si>
  <si>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</si>
  <si>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</si>
  <si>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</si>
  <si>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</si>
  <si>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</si>
  <si>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</si>
  <si>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</si>
  <si>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</si>
  <si>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</si>
  <si>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</si>
  <si>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</si>
  <si>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</si>
  <si>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</si>
  <si>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</si>
  <si>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</si>
  <si>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</si>
  <si>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</si>
  <si>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</si>
  <si>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</si>
  <si>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</si>
  <si>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</si>
  <si>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</si>
  <si>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</si>
  <si>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</si>
  <si>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</si>
  <si>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</si>
  <si>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</si>
  <si>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</si>
  <si>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</si>
  <si>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</si>
  <si>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</si>
  <si>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</si>
  <si>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</si>
  <si>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</si>
  <si>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</si>
  <si>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</si>
  <si>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</si>
  <si>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</si>
  <si>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</si>
  <si>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</si>
  <si>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</si>
  <si>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</si>
  <si>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</si>
  <si>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</si>
  <si>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</si>
  <si>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</si>
  <si>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</si>
  <si>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</si>
  <si>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</si>
  <si>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</si>
  <si>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</si>
  <si>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</si>
  <si>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</si>
  <si>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</si>
  <si>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</si>
  <si>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</si>
  <si>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</si>
  <si>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</si>
  <si>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</si>
  <si>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</si>
  <si>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</si>
  <si>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</si>
  <si>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</si>
  <si>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</si>
  <si>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</si>
  <si>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</si>
  <si>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</si>
  <si>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</si>
  <si>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</si>
  <si>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</si>
  <si>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</si>
  <si>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</si>
  <si>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</si>
  <si>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</si>
  <si>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</si>
  <si>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</si>
  <si>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</si>
  <si>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</si>
  <si>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</si>
  <si>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</si>
  <si>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</si>
  <si>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</si>
  <si>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</si>
  <si>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</si>
  <si>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</si>
  <si>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</si>
  <si>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</si>
  <si>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</si>
  <si>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</si>
  <si>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</si>
  <si>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</si>
  <si>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</si>
  <si>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</si>
  <si>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</si>
  <si>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</si>
  <si>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</si>
  <si>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</si>
  <si>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</si>
  <si>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</si>
  <si>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</si>
  <si>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</si>
  <si>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</si>
  <si>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</si>
  <si>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</si>
  <si>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</si>
  <si>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</si>
  <si>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</si>
  <si>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</si>
  <si>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</si>
  <si>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</si>
  <si>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</si>
  <si>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</si>
  <si>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</si>
  <si>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</si>
  <si>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</si>
  <si>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</si>
  <si>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</si>
  <si>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</si>
  <si>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</si>
  <si>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</si>
  <si>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</si>
  <si>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</si>
  <si>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</si>
  <si>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</si>
  <si>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</si>
  <si>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</si>
  <si>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</si>
  <si>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</si>
  <si>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</si>
  <si>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</si>
  <si>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</si>
  <si>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</si>
  <si>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</si>
  <si>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</si>
  <si>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</si>
  <si>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</si>
  <si>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</si>
  <si>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</si>
  <si>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</si>
  <si>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</si>
  <si>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</si>
  <si>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</si>
  <si>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</si>
  <si>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</si>
  <si>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</si>
  <si>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</si>
  <si>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</si>
  <si>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</si>
  <si>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</si>
  <si>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</si>
  <si>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</si>
  <si>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</si>
  <si>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</si>
  <si>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</si>
  <si>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</si>
  <si>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</si>
  <si>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</si>
  <si>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</si>
  <si>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</si>
  <si>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</si>
  <si>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</si>
  <si>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</si>
  <si>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</si>
  <si>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</si>
  <si>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</si>
  <si>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</si>
  <si>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</si>
  <si>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</si>
  <si>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</si>
  <si>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</si>
  <si>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</si>
  <si>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</si>
  <si>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</si>
  <si>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</si>
  <si>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</si>
  <si>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</si>
  <si>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</si>
  <si>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</si>
  <si>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</si>
  <si>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</si>
  <si>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</si>
  <si>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</si>
  <si>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</si>
  <si>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</si>
  <si>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</si>
  <si>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</si>
  <si>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</si>
  <si>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</si>
  <si>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</si>
  <si>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</si>
  <si>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</si>
  <si>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</si>
  <si>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</si>
  <si>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</si>
  <si>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</si>
  <si>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</si>
  <si>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</si>
  <si>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</si>
  <si>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</si>
  <si>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</si>
  <si>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</si>
  <si>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</si>
  <si>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</si>
  <si>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</si>
  <si>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</si>
  <si>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</si>
  <si>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</si>
  <si>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</si>
  <si>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</si>
  <si>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</si>
  <si>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</si>
  <si>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</si>
  <si>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</si>
  <si>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</si>
  <si>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</si>
  <si>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</si>
  <si>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</si>
  <si>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</si>
  <si>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</si>
  <si>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</si>
  <si>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</si>
  <si>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</si>
  <si>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</si>
  <si>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</si>
  <si>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</si>
  <si>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</si>
  <si>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</si>
  <si>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</si>
  <si>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</si>
  <si>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</si>
  <si>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</si>
  <si>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</si>
  <si>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</si>
  <si>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</si>
  <si>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</si>
  <si>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</si>
  <si>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</si>
  <si>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</si>
  <si>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</si>
  <si>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</si>
  <si>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</si>
  <si>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</si>
  <si>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</si>
  <si>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</si>
  <si>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</si>
  <si>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</si>
  <si>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</si>
  <si>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</si>
  <si>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</si>
  <si>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</si>
  <si>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</si>
  <si>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</si>
  <si>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</si>
  <si>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</si>
  <si>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</si>
  <si>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</si>
  <si>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</si>
  <si>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</si>
  <si>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</si>
  <si>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</si>
  <si>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</si>
  <si>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</si>
  <si>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</si>
  <si>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</si>
  <si>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</si>
  <si>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</si>
  <si>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</si>
  <si>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</si>
  <si>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</si>
  <si>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</si>
  <si>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</si>
  <si>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</si>
  <si>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</si>
  <si>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</si>
  <si>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</si>
  <si>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</si>
  <si>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</si>
  <si>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</si>
  <si>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</si>
  <si>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</si>
  <si>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</si>
  <si>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</si>
  <si>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</si>
  <si>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</si>
  <si>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</si>
  <si>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</si>
  <si>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</si>
  <si>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</si>
  <si>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</si>
  <si>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</si>
  <si>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</si>
  <si>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</si>
  <si>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</si>
  <si>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</si>
  <si>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</si>
  <si>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</si>
  <si>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</si>
  <si>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</si>
  <si>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</si>
  <si>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</si>
  <si>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</si>
  <si>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</si>
  <si>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</si>
  <si>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</si>
  <si>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</si>
  <si>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</si>
  <si>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</si>
  <si>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</si>
  <si>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</si>
  <si>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</si>
  <si>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</si>
  <si>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</si>
  <si>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</si>
  <si>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</si>
  <si>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</si>
  <si>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</si>
  <si>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</si>
  <si>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</si>
  <si>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</si>
  <si>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</si>
  <si>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</si>
  <si>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</si>
  <si>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</si>
  <si>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</si>
  <si>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</si>
  <si>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</si>
  <si>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</si>
  <si>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</si>
  <si>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</si>
  <si>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</si>
  <si>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</si>
  <si>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</si>
  <si>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</si>
  <si>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</si>
  <si>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</si>
  <si>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</si>
  <si>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</si>
  <si>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</si>
  <si>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</si>
  <si>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</si>
  <si>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</si>
  <si>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</si>
  <si>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</si>
  <si>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</si>
  <si>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</si>
  <si>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</si>
  <si>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</si>
  <si>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</si>
  <si>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</si>
  <si>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</si>
  <si>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</si>
  <si>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</si>
  <si>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</si>
  <si>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</si>
  <si>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</si>
  <si>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</si>
  <si>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</si>
  <si>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</si>
  <si>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</si>
  <si>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</si>
  <si>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</si>
  <si>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</si>
  <si>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</si>
  <si>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</si>
  <si>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</si>
  <si>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</si>
  <si>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</si>
  <si>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</si>
  <si>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</si>
  <si>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</si>
  <si>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</si>
  <si>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</si>
  <si>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</si>
  <si>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</si>
  <si>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</si>
  <si>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</si>
  <si>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</si>
  <si>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</si>
  <si>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</si>
  <si>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</si>
  <si>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</si>
  <si>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</si>
  <si>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</si>
  <si>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</si>
  <si>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</si>
  <si>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</si>
  <si>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</si>
  <si>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</si>
  <si>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</si>
  <si>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</si>
  <si>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</si>
  <si>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</si>
  <si>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</si>
  <si>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</si>
  <si>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</si>
  <si>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</si>
  <si>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</si>
  <si>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</si>
  <si>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</si>
  <si>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</si>
  <si>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</si>
  <si>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</si>
  <si>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</si>
  <si>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</si>
  <si>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</si>
  <si>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</si>
  <si>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</si>
  <si>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</si>
  <si>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</si>
  <si>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</si>
  <si>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</si>
  <si>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</si>
  <si>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</si>
  <si>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</si>
  <si>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</si>
  <si>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</si>
  <si>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</si>
  <si>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</si>
  <si>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</si>
  <si>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</si>
  <si>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</si>
  <si>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</si>
  <si>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</si>
  <si>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</si>
  <si>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</si>
  <si>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</si>
  <si>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</si>
  <si>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</si>
  <si>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</si>
  <si>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</si>
  <si>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</si>
  <si>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</si>
  <si>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</si>
  <si>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</si>
  <si>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</si>
  <si>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</si>
  <si>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</si>
  <si>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</si>
  <si>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</si>
  <si>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</si>
  <si>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</si>
  <si>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</si>
  <si>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</si>
  <si>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</si>
  <si>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</si>
  <si>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</si>
  <si>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</si>
  <si>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</si>
  <si>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</si>
  <si>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</si>
  <si>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</si>
  <si>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</si>
  <si>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</si>
  <si>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</si>
  <si>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</si>
  <si>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</si>
  <si>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</si>
  <si>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</si>
  <si>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</si>
  <si>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</si>
  <si>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</si>
  <si>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</si>
  <si>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</si>
  <si>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</si>
  <si>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</si>
  <si>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</si>
  <si>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</si>
  <si>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</si>
  <si>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</si>
  <si>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</si>
  <si>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</si>
  <si>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</si>
  <si>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</si>
  <si>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</si>
  <si>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</si>
  <si>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</si>
  <si>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</si>
  <si>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</si>
  <si>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</si>
  <si>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</si>
  <si>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</si>
  <si>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</si>
  <si>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</si>
  <si>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</si>
  <si>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</si>
  <si>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</si>
  <si>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</si>
  <si>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</si>
  <si>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</si>
  <si>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</si>
  <si>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</si>
  <si>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</si>
  <si>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</si>
  <si>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</si>
  <si>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</si>
  <si>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</si>
  <si>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</si>
  <si>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</si>
  <si>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</si>
  <si>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</si>
  <si>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</si>
  <si>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</si>
  <si>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</si>
  <si>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</si>
  <si>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</si>
  <si>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</si>
  <si>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</si>
  <si>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</si>
  <si>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</si>
  <si>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</si>
  <si>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</si>
  <si>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</si>
  <si>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</si>
  <si>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</si>
  <si>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</si>
  <si>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</si>
  <si>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</si>
  <si>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</si>
  <si>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</si>
  <si>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</si>
  <si>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</si>
  <si>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</si>
  <si>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</si>
  <si>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</si>
  <si>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</si>
  <si>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</si>
  <si>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</si>
  <si>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</si>
  <si>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</si>
  <si>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</si>
  <si>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</si>
  <si>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</si>
  <si>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</si>
  <si>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</si>
  <si>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</si>
  <si>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</si>
  <si>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</si>
  <si>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</si>
  <si>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</si>
  <si>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</si>
  <si>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</si>
  <si>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</si>
  <si>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</si>
  <si>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</si>
  <si>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</si>
  <si>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</si>
  <si>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</si>
  <si>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</si>
  <si>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</si>
  <si>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</si>
  <si>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</si>
  <si>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</si>
  <si>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</si>
  <si>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</si>
  <si>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</si>
  <si>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</si>
  <si>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</si>
  <si>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</si>
  <si>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</si>
  <si>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</si>
  <si>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</si>
  <si>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</si>
  <si>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</si>
  <si>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</si>
  <si>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</si>
  <si>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</si>
  <si>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</si>
  <si>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</si>
  <si>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</si>
  <si>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</si>
  <si>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</si>
  <si>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</si>
  <si>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</si>
  <si>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</si>
  <si>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</si>
  <si>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</si>
  <si>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</si>
  <si>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</si>
  <si>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</si>
  <si>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</si>
  <si>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</si>
  <si>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</si>
  <si>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</si>
  <si>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</si>
  <si>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</si>
  <si>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</si>
  <si>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</si>
  <si>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</si>
  <si>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</si>
  <si>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</si>
  <si>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</si>
  <si>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</si>
  <si>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</si>
  <si>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</si>
  <si>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</si>
  <si>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</si>
  <si>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</si>
  <si>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</si>
  <si>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</si>
  <si>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</si>
  <si>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</si>
  <si>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</si>
  <si>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</si>
  <si>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</si>
  <si>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</si>
  <si>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</si>
  <si>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</si>
  <si>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</si>
  <si>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</si>
  <si>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</si>
  <si>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</si>
  <si>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</si>
  <si>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</si>
  <si>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</si>
  <si>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</si>
  <si>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</si>
  <si>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</si>
  <si>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</si>
  <si>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</si>
  <si>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</si>
  <si>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</si>
  <si>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</si>
  <si>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</si>
  <si>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</si>
  <si>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</si>
  <si>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</si>
  <si>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</si>
  <si>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</si>
  <si>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</si>
  <si>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</si>
  <si>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</si>
  <si>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</si>
  <si>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</si>
  <si>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</si>
  <si>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</si>
  <si>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</si>
  <si>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</si>
  <si>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</si>
  <si>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</si>
  <si>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</si>
  <si>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</si>
  <si>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</si>
  <si>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</si>
  <si>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</si>
  <si>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</si>
  <si>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</si>
  <si>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</si>
  <si>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</si>
  <si>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</si>
  <si>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</si>
  <si>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</si>
  <si>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</si>
  <si>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</si>
  <si>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</si>
  <si>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</si>
  <si>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</si>
  <si>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</si>
  <si>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</si>
  <si>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</si>
  <si>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</si>
  <si>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</si>
  <si>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</si>
  <si>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</si>
  <si>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</si>
  <si>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</si>
  <si>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</si>
  <si>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</si>
  <si>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</si>
  <si>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</si>
  <si>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</si>
  <si>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</si>
  <si>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</si>
  <si>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</si>
  <si>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</si>
  <si>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</si>
  <si>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</si>
  <si>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</si>
  <si>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</si>
  <si>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</si>
  <si>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</si>
  <si>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</si>
  <si>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</si>
  <si>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</si>
  <si>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</si>
  <si>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</si>
  <si>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</si>
  <si>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</si>
  <si>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</si>
  <si>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</si>
  <si>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</si>
  <si>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</si>
  <si>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</si>
  <si>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</si>
  <si>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</si>
  <si>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</si>
  <si>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</si>
  <si>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</si>
  <si>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</si>
  <si>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</si>
  <si>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</si>
  <si>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</si>
  <si>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</si>
  <si>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</si>
  <si>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</si>
  <si>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</si>
  <si>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</si>
  <si>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</si>
  <si>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</si>
  <si>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</si>
  <si>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</si>
  <si>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</si>
  <si>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</si>
  <si>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</si>
  <si>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</si>
  <si>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</si>
  <si>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</si>
  <si>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</si>
  <si>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</si>
  <si>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</si>
  <si>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</si>
  <si>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</si>
  <si>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</si>
  <si>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</si>
  <si>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</si>
  <si>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</si>
  <si>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</si>
  <si>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</si>
  <si>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</si>
  <si>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</si>
  <si>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</si>
  <si>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</si>
  <si>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</si>
  <si>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</si>
  <si>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</si>
  <si>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</si>
  <si>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</si>
  <si>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</si>
  <si>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</si>
  <si>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</si>
  <si>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</si>
  <si>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</si>
  <si>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</si>
  <si>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</si>
  <si>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</si>
  <si>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</si>
  <si>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</si>
  <si>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</si>
  <si>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</si>
  <si>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</si>
  <si>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</si>
  <si>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</si>
  <si>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</si>
  <si>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</si>
  <si>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</si>
  <si>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</si>
  <si>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</si>
  <si>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</si>
  <si>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</si>
  <si>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</si>
  <si>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</si>
  <si>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</si>
  <si>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</si>
  <si>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</si>
  <si>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</si>
  <si>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</si>
  <si>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</si>
  <si>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</si>
  <si>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</si>
  <si>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</si>
  <si>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</si>
  <si>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</si>
  <si>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</si>
  <si>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</si>
  <si>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</si>
  <si>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</si>
  <si>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</si>
  <si>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</si>
  <si>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</si>
  <si>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</si>
  <si>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</si>
  <si>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</si>
  <si>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</si>
  <si>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</si>
  <si>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</si>
  <si>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</si>
  <si>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</si>
  <si>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</si>
  <si>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</si>
  <si>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</si>
  <si>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</si>
  <si>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</si>
  <si>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</si>
  <si>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</si>
  <si>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</si>
  <si>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</si>
  <si>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</si>
  <si>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</si>
  <si>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</si>
  <si>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</si>
  <si>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</si>
  <si>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</si>
  <si>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</si>
  <si>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</si>
  <si>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</si>
  <si>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</si>
  <si>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</si>
  <si>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</si>
  <si>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</si>
  <si>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</si>
  <si>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</si>
  <si>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</si>
  <si>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</si>
  <si>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</si>
  <si>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</si>
  <si>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</si>
  <si>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</si>
  <si>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</si>
  <si>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</si>
  <si>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</si>
  <si>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</si>
  <si>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</si>
  <si>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</si>
  <si>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</si>
  <si>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</si>
  <si>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</si>
  <si>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</si>
  <si>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</si>
  <si>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</si>
  <si>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</si>
  <si>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</si>
  <si>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</si>
  <si>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</si>
  <si>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</si>
  <si>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</si>
  <si>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</si>
  <si>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</si>
  <si>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</si>
  <si>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</si>
  <si>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</si>
  <si>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</si>
  <si>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</si>
  <si>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</si>
  <si>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</si>
  <si>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</si>
  <si>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</si>
  <si>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</si>
  <si>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</si>
  <si>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</si>
  <si>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</si>
  <si>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</si>
  <si>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</si>
  <si>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</si>
  <si>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</si>
  <si>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</si>
  <si>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</si>
  <si>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</si>
  <si>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</si>
  <si>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</si>
  <si>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</si>
  <si>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</si>
  <si>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</si>
  <si>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</si>
  <si>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</si>
  <si>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</si>
  <si>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</si>
  <si>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</si>
  <si>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</si>
  <si>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</si>
  <si>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</si>
  <si>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</si>
  <si>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</si>
  <si>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</si>
  <si>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</si>
  <si>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</si>
  <si>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</si>
  <si>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</si>
  <si>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</si>
  <si>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</si>
  <si>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</si>
  <si>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</si>
  <si>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</si>
  <si>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</si>
  <si>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</si>
  <si>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</si>
  <si>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</si>
  <si>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</si>
  <si>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</si>
  <si>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</si>
  <si>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</si>
  <si>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</si>
  <si>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</si>
  <si>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</si>
  <si>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</si>
  <si>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</si>
  <si>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</si>
  <si>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</si>
  <si>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</si>
  <si>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</si>
  <si>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</si>
  <si>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</si>
  <si>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</si>
  <si>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</si>
  <si>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</si>
  <si>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</si>
  <si>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</si>
  <si>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</si>
  <si>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</si>
  <si>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</si>
  <si>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</si>
  <si>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</si>
  <si>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</si>
  <si>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</si>
  <si>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</si>
  <si>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</si>
  <si>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</si>
  <si>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</si>
  <si>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</si>
  <si>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</si>
  <si>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</si>
  <si>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</si>
  <si>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</si>
  <si>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</si>
  <si>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</si>
  <si>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</si>
  <si>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</si>
  <si>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</si>
  <si>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</si>
  <si>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</si>
  <si>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</si>
  <si>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</si>
  <si>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</si>
  <si>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</si>
  <si>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</si>
  <si>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</si>
  <si>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</si>
  <si>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</si>
  <si>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</si>
  <si>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</si>
  <si>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</si>
  <si>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</si>
  <si>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</si>
  <si>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</si>
  <si>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</si>
  <si>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</si>
  <si>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</si>
  <si>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</si>
  <si>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</si>
  <si>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</si>
  <si>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</si>
  <si>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</si>
  <si>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</si>
  <si>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</si>
  <si>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</si>
  <si>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</si>
  <si>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</si>
  <si>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</si>
  <si>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</si>
  <si>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</si>
  <si>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</si>
  <si>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</si>
  <si>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</si>
  <si>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</si>
  <si>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</si>
  <si>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</si>
  <si>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</si>
  <si>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</si>
  <si>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</si>
  <si>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</si>
  <si>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</si>
  <si>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</si>
  <si>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</si>
  <si>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</si>
  <si>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</si>
  <si>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</si>
  <si>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</si>
  <si>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</si>
  <si>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</si>
  <si>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</si>
  <si>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</si>
  <si>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</si>
  <si>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</si>
  <si>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</si>
  <si>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</si>
  <si>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</si>
  <si>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</si>
  <si>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</si>
  <si>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</si>
  <si>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</si>
  <si>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</si>
  <si>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</si>
  <si>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</si>
  <si>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</si>
  <si>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</si>
  <si>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</si>
  <si>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</si>
  <si>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</si>
  <si>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</si>
  <si>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</si>
  <si>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</si>
  <si>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</si>
  <si>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</si>
  <si>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</si>
  <si>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</si>
  <si>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</si>
  <si>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</si>
  <si>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</si>
  <si>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</si>
  <si>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</si>
  <si>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</si>
  <si>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</si>
  <si>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</si>
  <si>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</si>
  <si>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</si>
  <si>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</si>
  <si>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</si>
  <si>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</si>
  <si>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</si>
  <si>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</si>
  <si>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</si>
  <si>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</si>
  <si>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</si>
  <si>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</si>
  <si>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</si>
  <si>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</si>
  <si>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</si>
  <si>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</si>
  <si>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</si>
  <si>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</si>
  <si>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</si>
  <si>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</si>
  <si>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</si>
  <si>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</si>
  <si>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</si>
  <si>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</si>
  <si>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</si>
  <si>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</si>
  <si>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</si>
  <si>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</si>
  <si>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</si>
  <si>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</si>
  <si>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</si>
  <si>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</si>
  <si>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</si>
  <si>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</si>
  <si>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</si>
  <si>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</si>
  <si>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</si>
  <si>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</si>
  <si>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</si>
  <si>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</si>
  <si>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</si>
  <si>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</si>
  <si>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</si>
  <si>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</si>
  <si>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</si>
  <si>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</si>
  <si>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</si>
  <si>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</si>
  <si>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</si>
  <si>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</si>
  <si>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</si>
  <si>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</si>
  <si>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</si>
  <si>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</si>
  <si>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</si>
  <si>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</si>
  <si>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</si>
  <si>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</si>
  <si>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</si>
  <si>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</si>
  <si>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</si>
  <si>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</si>
  <si>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</si>
  <si>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</si>
  <si>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</si>
  <si>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</si>
  <si>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</si>
  <si>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</si>
  <si>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</si>
  <si>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</si>
  <si>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</si>
  <si>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</si>
  <si>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</si>
  <si>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</si>
  <si>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</si>
  <si>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</si>
  <si>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</si>
  <si>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</si>
  <si>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</si>
  <si>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</si>
  <si>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</si>
  <si>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</si>
  <si>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</si>
  <si>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</si>
  <si>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</si>
  <si>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</si>
  <si>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</si>
  <si>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</si>
  <si>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</si>
  <si>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</si>
  <si>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</si>
  <si>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</si>
  <si>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</si>
  <si>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</si>
  <si>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</si>
  <si>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</si>
  <si>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</si>
  <si>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</si>
  <si>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</si>
  <si>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</si>
  <si>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</si>
  <si>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</si>
  <si>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</si>
  <si>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</si>
  <si>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</si>
  <si>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</si>
  <si>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</si>
  <si>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</si>
  <si>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</si>
  <si>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</si>
  <si>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</si>
  <si>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</si>
  <si>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</si>
  <si>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</si>
  <si>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</si>
  <si>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</si>
  <si>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</si>
  <si>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</si>
  <si>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</si>
  <si>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</si>
  <si>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</si>
  <si>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</si>
  <si>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</si>
  <si>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</si>
  <si>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</si>
  <si>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</si>
  <si>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</si>
  <si>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</si>
  <si>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</si>
  <si>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</si>
  <si>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</si>
  <si>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</si>
  <si>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</si>
  <si>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</si>
  <si>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</si>
  <si>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</si>
  <si>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</si>
  <si>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</si>
  <si>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</si>
  <si>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</si>
  <si>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</si>
  <si>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</si>
  <si>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</si>
  <si>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</si>
  <si>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</si>
  <si>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</si>
  <si>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</si>
  <si>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</si>
  <si>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</si>
  <si>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</si>
  <si>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</si>
  <si>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</si>
  <si>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</si>
  <si>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</si>
  <si>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</si>
  <si>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</si>
  <si>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</si>
  <si>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</si>
  <si>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</si>
  <si>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</si>
  <si>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</si>
  <si>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</si>
  <si>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</si>
  <si>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</si>
  <si>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</si>
  <si>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</si>
  <si>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</si>
  <si>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</si>
  <si>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</si>
  <si>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</si>
  <si>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</si>
  <si>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</si>
  <si>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</si>
  <si>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</si>
  <si>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</si>
  <si>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</si>
  <si>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</si>
  <si>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</si>
  <si>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</si>
  <si>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</si>
  <si>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</si>
  <si>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</si>
  <si>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</si>
  <si>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</si>
  <si>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</si>
  <si>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</si>
  <si>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</si>
  <si>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</si>
  <si>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</si>
  <si>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</si>
  <si>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</si>
  <si>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</si>
  <si>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</si>
  <si>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</si>
  <si>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</si>
  <si>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</si>
  <si>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</si>
  <si>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</si>
  <si>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</si>
  <si>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</si>
  <si>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</si>
  <si>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</si>
  <si>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</si>
  <si>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</si>
  <si>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</si>
  <si>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</si>
  <si>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</si>
  <si>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</si>
  <si>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</si>
  <si>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</si>
  <si>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</si>
  <si>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</si>
  <si>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</si>
  <si>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</si>
  <si>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</si>
  <si>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</si>
  <si>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</si>
  <si>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</si>
  <si>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</si>
  <si>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</si>
  <si>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</si>
  <si>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</si>
  <si>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</si>
  <si>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</si>
  <si>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</si>
  <si>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</si>
  <si>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</si>
  <si>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</si>
  <si>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</si>
  <si>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</si>
  <si>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</si>
  <si>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</si>
  <si>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</si>
  <si>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</si>
  <si>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</si>
  <si>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</si>
  <si>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</si>
  <si>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</si>
  <si>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</si>
  <si>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</si>
  <si>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</si>
  <si>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</si>
  <si>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</si>
  <si>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</si>
  <si>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</si>
  <si>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</si>
  <si>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</si>
  <si>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</si>
  <si>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</si>
  <si>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</si>
  <si>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</si>
  <si>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</si>
  <si>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</si>
  <si>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</si>
  <si>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</si>
  <si>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</si>
  <si>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</si>
  <si>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</si>
  <si>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</si>
  <si>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</si>
  <si>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</si>
  <si>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</si>
  <si>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</si>
  <si>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</si>
  <si>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</si>
  <si>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</si>
  <si>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</si>
  <si>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</si>
  <si>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</si>
  <si>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</si>
  <si>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</si>
  <si>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</si>
  <si>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</si>
  <si>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</si>
  <si>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</si>
  <si>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</si>
  <si>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</si>
  <si>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</si>
  <si>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</si>
  <si>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</si>
  <si>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</si>
  <si>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</si>
  <si>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</si>
  <si>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</si>
  <si>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</si>
  <si>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</si>
  <si>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</si>
  <si>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</si>
  <si>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</si>
  <si>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</si>
  <si>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</si>
  <si>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</si>
  <si>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</si>
  <si>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</si>
  <si>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</si>
  <si>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</si>
  <si>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</si>
  <si>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</si>
  <si>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</si>
  <si>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</si>
  <si>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</si>
  <si>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</si>
  <si>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</si>
  <si>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</si>
  <si>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</si>
  <si>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</si>
  <si>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</si>
  <si>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</si>
  <si>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</si>
  <si>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</si>
  <si>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</si>
  <si>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</si>
  <si>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</si>
  <si>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</si>
  <si>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</si>
  <si>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</si>
  <si>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</si>
  <si>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</si>
  <si>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</si>
  <si>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</si>
  <si>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</si>
  <si>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</si>
  <si>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</si>
  <si>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</si>
  <si>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</si>
  <si>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</si>
  <si>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</si>
  <si>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</si>
  <si>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</si>
  <si>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</si>
  <si>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</si>
  <si>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</si>
  <si>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</si>
  <si>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</si>
  <si>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</si>
  <si>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</si>
  <si>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</si>
  <si>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</si>
  <si>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</si>
  <si>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</si>
  <si>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</si>
  <si>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</si>
  <si>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</si>
  <si>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</si>
  <si>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</si>
  <si>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</si>
  <si>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</si>
  <si>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</si>
  <si>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</si>
  <si>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</si>
  <si>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</si>
  <si>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</si>
  <si>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</si>
  <si>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</si>
  <si>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</si>
  <si>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</si>
  <si>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</si>
  <si>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</si>
  <si>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</si>
  <si>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</si>
  <si>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</si>
  <si>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</si>
  <si>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</si>
  <si>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</si>
  <si>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</si>
  <si>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</si>
  <si>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</si>
  <si>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</si>
  <si>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</si>
  <si>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</si>
  <si>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</si>
  <si>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</si>
  <si>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</si>
  <si>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</si>
  <si>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</si>
  <si>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</si>
  <si>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</si>
  <si>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</si>
  <si>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</si>
  <si>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</si>
  <si>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</si>
  <si>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</si>
  <si>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</si>
  <si>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</si>
  <si>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</si>
  <si>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</si>
  <si>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</si>
  <si>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</si>
  <si>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</si>
  <si>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</si>
  <si>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</si>
  <si>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</si>
  <si>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</si>
  <si>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</si>
  <si>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</si>
  <si>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</si>
  <si>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</si>
  <si>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</si>
  <si>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</si>
  <si>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</si>
  <si>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</si>
  <si>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</si>
  <si>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</si>
  <si>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</si>
  <si>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</si>
  <si>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</si>
  <si>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</si>
  <si>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</si>
  <si>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</si>
  <si>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</si>
  <si>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</si>
  <si>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</si>
  <si>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</si>
  <si>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</si>
  <si>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</si>
  <si>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</si>
  <si>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</si>
  <si>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</si>
  <si>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</si>
  <si>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</si>
  <si>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</si>
  <si>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</si>
  <si>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</si>
  <si>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</si>
  <si>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</si>
  <si>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</si>
  <si>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</si>
  <si>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</si>
  <si>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</si>
  <si>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</si>
  <si>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</si>
  <si>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</si>
  <si>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</si>
  <si>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</si>
  <si>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</si>
  <si>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</si>
  <si>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</si>
  <si>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</si>
  <si>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</si>
  <si>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</si>
  <si>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</si>
  <si>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</si>
  <si>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</si>
  <si>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</si>
  <si>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</si>
  <si>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</si>
  <si>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</si>
  <si>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</si>
  <si>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</si>
  <si>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</si>
  <si>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</si>
  <si>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</si>
  <si>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</si>
  <si>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</si>
  <si>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</si>
  <si>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</si>
  <si>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</si>
  <si>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</si>
  <si>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</si>
  <si>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</si>
  <si>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</si>
  <si>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</si>
  <si>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</si>
  <si>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</si>
  <si>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</si>
  <si>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</si>
  <si>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</si>
  <si>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</si>
  <si>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</si>
  <si>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</si>
  <si>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</si>
  <si>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</si>
  <si>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</si>
  <si>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</si>
  <si>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</si>
  <si>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</si>
  <si>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</si>
  <si>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</si>
  <si>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</si>
  <si>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</si>
  <si>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</si>
  <si>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</si>
  <si>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</si>
  <si>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</si>
  <si>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</si>
  <si>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</si>
  <si>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</si>
  <si>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</si>
  <si>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</si>
  <si>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</si>
  <si>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</si>
  <si>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</si>
  <si>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</si>
  <si>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</si>
  <si>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</si>
  <si>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</si>
  <si>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</si>
  <si>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</si>
  <si>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</si>
  <si>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</si>
  <si>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</si>
  <si>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</si>
  <si>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</si>
  <si>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</si>
  <si>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</si>
  <si>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</si>
  <si>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</si>
  <si>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</si>
  <si>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</si>
  <si>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</si>
  <si>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</si>
  <si>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</si>
  <si>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</si>
  <si>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</si>
  <si>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</si>
  <si>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</si>
  <si>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</si>
  <si>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</si>
  <si>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</si>
  <si>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</si>
  <si>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</si>
  <si>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</si>
  <si>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</si>
  <si>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</si>
  <si>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</si>
  <si>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</si>
  <si>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</si>
  <si>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</si>
  <si>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</si>
  <si>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</si>
  <si>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</si>
  <si>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</si>
  <si>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</si>
  <si>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</si>
  <si>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</si>
  <si>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</si>
  <si>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</si>
  <si>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</si>
  <si>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</si>
  <si>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</si>
  <si>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</si>
  <si>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</si>
  <si>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</si>
  <si>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</si>
  <si>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</si>
  <si>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</si>
  <si>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</si>
  <si>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</si>
  <si>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</si>
  <si>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</si>
  <si>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</si>
  <si>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</si>
  <si>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</si>
  <si>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</si>
  <si>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</si>
  <si>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</si>
  <si>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</si>
  <si>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</si>
  <si>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</si>
  <si>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</si>
  <si>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</si>
  <si>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</si>
  <si>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</si>
  <si>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</si>
  <si>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</si>
  <si>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</si>
  <si>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</si>
  <si>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</si>
  <si>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</si>
  <si>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</si>
  <si>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</si>
  <si>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</si>
  <si>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</si>
  <si>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</si>
  <si>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</si>
  <si>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</si>
  <si>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</si>
  <si>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</si>
  <si>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</si>
  <si>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</si>
  <si>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</si>
  <si>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</si>
  <si>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</si>
  <si>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</si>
  <si>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</si>
  <si>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</si>
  <si>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</si>
  <si>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</si>
  <si>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</si>
  <si>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</si>
  <si>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</si>
  <si>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</si>
  <si>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</si>
  <si>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</si>
  <si>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</si>
  <si>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</si>
  <si>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</si>
  <si>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</si>
  <si>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</si>
  <si>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</si>
  <si>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</si>
  <si>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</si>
  <si>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</si>
  <si>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</si>
  <si>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</si>
  <si>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</si>
  <si>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</si>
  <si>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</si>
  <si>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</si>
  <si>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</si>
  <si>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</si>
  <si>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</si>
  <si>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</si>
  <si>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</si>
  <si>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</si>
  <si>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</si>
  <si>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</si>
  <si>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</si>
  <si>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</si>
  <si>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</si>
  <si>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</si>
  <si>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</si>
  <si>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</si>
  <si>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</si>
  <si>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</si>
  <si>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</si>
  <si>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</si>
  <si>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</si>
  <si>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</si>
  <si>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</si>
  <si>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</si>
  <si>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</si>
  <si>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</si>
  <si>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</si>
  <si>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</si>
  <si>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</si>
  <si>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</si>
  <si>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</si>
  <si>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</si>
  <si>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</si>
  <si>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</si>
  <si>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</si>
  <si>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</si>
  <si>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</si>
  <si>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</si>
  <si>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</si>
  <si>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</si>
  <si>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</si>
  <si>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</si>
  <si>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</si>
  <si>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</si>
  <si>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</si>
  <si>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</si>
  <si>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</si>
  <si>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</si>
  <si>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</si>
  <si>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</si>
  <si>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</si>
  <si>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</si>
  <si>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</si>
  <si>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</si>
  <si>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</si>
  <si>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</si>
  <si>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</si>
  <si>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</si>
  <si>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</si>
  <si>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</si>
  <si>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</si>
  <si>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</si>
  <si>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</si>
  <si>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</si>
  <si>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</si>
  <si>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</si>
  <si>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</si>
  <si>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</si>
  <si>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</si>
  <si>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</si>
  <si>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</si>
  <si>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</si>
  <si>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</si>
  <si>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</si>
  <si>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</si>
  <si>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</si>
  <si>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</si>
  <si>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</si>
  <si>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</si>
  <si>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</si>
  <si>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</si>
  <si>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</si>
  <si>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</si>
  <si>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</si>
  <si>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</si>
  <si>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</si>
  <si>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</si>
  <si>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</si>
  <si>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</si>
  <si>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</si>
  <si>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</si>
  <si>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</si>
  <si>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</si>
  <si>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</si>
  <si>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</si>
  <si>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</si>
  <si>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</si>
  <si>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</si>
  <si>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</si>
  <si>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</si>
  <si>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</si>
  <si>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</si>
  <si>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</si>
  <si>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</si>
  <si>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</si>
  <si>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</si>
  <si>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</si>
  <si>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</si>
  <si>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</si>
  <si>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</si>
  <si>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</si>
  <si>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</si>
  <si>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</si>
  <si>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</si>
  <si>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</si>
  <si>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</si>
  <si>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</si>
  <si>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</si>
  <si>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</si>
  <si>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</si>
  <si>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</si>
  <si>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</si>
  <si>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</si>
  <si>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</si>
  <si>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</si>
  <si>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</si>
  <si>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</si>
  <si>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</si>
  <si>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</si>
  <si>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</si>
  <si>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</si>
  <si>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</si>
  <si>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</si>
  <si>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</si>
  <si>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</si>
  <si>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</si>
  <si>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</si>
  <si>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</si>
  <si>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</si>
  <si>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</si>
  <si>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</si>
  <si>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</si>
  <si>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</si>
  <si>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</si>
  <si>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</si>
  <si>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</si>
  <si>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</si>
  <si>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</si>
  <si>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</si>
  <si>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</si>
  <si>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</si>
  <si>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</si>
  <si>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</si>
  <si>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</si>
  <si>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</si>
  <si>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</si>
  <si>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</si>
  <si>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</si>
  <si>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</si>
  <si>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</si>
  <si>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</si>
  <si>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</si>
  <si>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</si>
  <si>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</si>
  <si>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</si>
  <si>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</si>
  <si>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</si>
  <si>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</si>
  <si>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</si>
  <si>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</si>
  <si>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</si>
  <si>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</si>
  <si>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</si>
  <si>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</si>
  <si>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</si>
  <si>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</si>
  <si>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</si>
  <si>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</si>
  <si>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</si>
  <si>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</si>
  <si>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</si>
  <si>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</si>
  <si>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</si>
  <si>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</si>
  <si>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</si>
  <si>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</si>
  <si>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</si>
  <si>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</si>
  <si>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</si>
  <si>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</si>
  <si>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</si>
  <si>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</si>
  <si>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</si>
  <si>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</si>
  <si>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</si>
  <si>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</si>
  <si>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</si>
  <si>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</si>
  <si>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</si>
  <si>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</si>
  <si>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</si>
  <si>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</si>
  <si>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</si>
  <si>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</si>
  <si>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</si>
  <si>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</si>
  <si>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</si>
  <si>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</si>
  <si>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</si>
  <si>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</si>
  <si>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</si>
  <si>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</si>
  <si>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</si>
  <si>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</si>
  <si>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</si>
  <si>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</si>
  <si>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</si>
  <si>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</si>
  <si>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</si>
  <si>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</si>
  <si>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</si>
  <si>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</si>
  <si>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</si>
  <si>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</si>
  <si>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</si>
  <si>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</si>
  <si>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</si>
  <si>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</si>
  <si>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</si>
  <si>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</si>
  <si>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</si>
  <si>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</si>
  <si>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</si>
  <si>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</si>
  <si>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</si>
  <si>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</si>
  <si>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</si>
  <si>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</si>
  <si>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</si>
  <si>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</si>
  <si>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</si>
  <si>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</si>
  <si>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</si>
  <si>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</si>
  <si>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</si>
  <si>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</si>
  <si>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</si>
  <si>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</si>
  <si>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</si>
  <si>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</si>
  <si>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</si>
  <si>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</si>
  <si>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</si>
  <si>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</si>
  <si>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</si>
  <si>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</si>
  <si>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</si>
  <si>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BUECH A SERRES 1</t>
  </si>
  <si>
    <t>BUECH</t>
  </si>
  <si>
    <t>06154850</t>
  </si>
  <si>
    <t>18690155900069</t>
  </si>
  <si>
    <t>AGENCE DE L'EAU RHONE MEDITERRANEE CORSE</t>
  </si>
  <si>
    <t>34255833500077</t>
  </si>
  <si>
    <t>AQUASCOP BIOLOGIE site de Monptellier</t>
  </si>
  <si>
    <t>IBMR-19-M82</t>
  </si>
  <si>
    <t>AURELIA MARQUIS, LISA MORENO</t>
  </si>
  <si>
    <t>IBMR standard</t>
  </si>
  <si>
    <t>GAUCHE</t>
  </si>
  <si>
    <t>ETIAGE NORMAL</t>
  </si>
  <si>
    <t>ENSOLEILLE</t>
  </si>
  <si>
    <t>NULLE</t>
  </si>
  <si>
    <t>OUI</t>
  </si>
  <si>
    <t>peu abondant</t>
  </si>
  <si>
    <t>Cf.</t>
  </si>
  <si>
    <t>NEWCOD (Pohlia)</t>
  </si>
  <si>
    <t>Pohlia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</si>
</sst>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3">
      <selection activeCell="D111" sqref="D11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916040</v>
      </c>
      <c r="G10" s="113"/>
      <c r="H10" s="114"/>
    </row>
    <row r="11" spans="1:8" ht="15">
      <c r="A11" s="10" t="s">
        <v>2277</v>
      </c>
      <c r="B11" s="47">
        <v>43684</v>
      </c>
      <c r="D11" s="10" t="s">
        <v>2280</v>
      </c>
      <c r="E11" s="52">
        <v>6375317</v>
      </c>
      <c r="G11" s="113"/>
      <c r="H11" s="114"/>
    </row>
    <row r="12" spans="1:8" ht="15">
      <c r="A12" s="10" t="s">
        <v>2283</v>
      </c>
      <c r="B12" s="52" t="s">
        <v>5294</v>
      </c>
      <c r="D12" s="10" t="s">
        <v>2281</v>
      </c>
      <c r="E12" s="52">
        <v>915947</v>
      </c>
      <c r="G12" s="115"/>
      <c r="H12" s="116"/>
    </row>
    <row r="13" spans="1:5" ht="17.25" customHeight="1" thickBot="1">
      <c r="A13" s="2"/>
      <c r="B13" s="55"/>
      <c r="D13" s="10" t="s">
        <v>2282</v>
      </c>
      <c r="E13" s="52">
        <v>6375268</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916040</v>
      </c>
    </row>
    <row r="18" spans="1:3" ht="15">
      <c r="A18" s="123"/>
      <c r="B18" s="49" t="s">
        <v>2267</v>
      </c>
      <c r="C18" s="61">
        <f>E11</f>
        <v>6375317</v>
      </c>
    </row>
    <row r="19" spans="1:2" ht="15">
      <c r="A19" s="3" t="s">
        <v>2063</v>
      </c>
      <c r="B19" s="29">
        <v>665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12.7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12.7</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v>1</v>
      </c>
      <c r="C66" s="6"/>
      <c r="D66" s="10" t="s">
        <v>2088</v>
      </c>
      <c r="E66" s="9"/>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c r="C85" s="6"/>
      <c r="D85" s="10" t="s">
        <v>2073</v>
      </c>
      <c r="E85" s="9"/>
    </row>
    <row r="86" spans="1:5" s="15" customFormat="1" ht="15">
      <c r="A86" s="3" t="s">
        <v>2072</v>
      </c>
      <c r="B86" s="9">
        <v>2</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2640</v>
      </c>
      <c r="B97" s="20" t="str">
        <f>IF(A97="NEWCOD",IF(ISBLANK(G97),"renseigner le champ 'Nouveau taxon'",G97),VLOOKUP(A97,'Ref Taxo'!A:B,2,FALSE))</f>
        <v>Calliergon cuspidatum</v>
      </c>
      <c r="C97" s="21">
        <f>IF(A97="NEWCOD",IF(ISBLANK(H97),"NoCod",H97),VLOOKUP(A97,'Ref Taxo'!A:D,4,FALSE))</f>
        <v>31521</v>
      </c>
      <c r="D97" s="34">
        <v>0.01</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0.5</v>
      </c>
      <c r="E98" s="35"/>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0.02</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35"/>
      <c r="F101" s="35" t="s">
        <v>2290</v>
      </c>
      <c r="G101" s="79"/>
      <c r="H101" s="80"/>
    </row>
    <row r="102" spans="1:8" ht="15">
      <c r="A102" s="33" t="s">
        <v>1675</v>
      </c>
      <c r="B102" s="20" t="str">
        <f>IF(A102="NEWCOD",IF(ISBLANK(G102),"renseigner le champ 'Nouveau taxon'",G102),VLOOKUP(A102,'Ref Taxo'!A:B,2,FALSE))</f>
        <v>Rivularia</v>
      </c>
      <c r="C102" s="21">
        <f>IF(A102="NEWCOD",IF(ISBLANK(H102),"NoCod",H102),VLOOKUP(A102,'Ref Taxo'!A:D,4,FALSE))</f>
        <v>6300</v>
      </c>
      <c r="D102" s="34">
        <v>0.01</v>
      </c>
      <c r="E102" s="35"/>
      <c r="F102" s="35" t="s">
        <v>2290</v>
      </c>
      <c r="G102" s="79"/>
      <c r="H102" s="80"/>
    </row>
    <row r="103" spans="1:8" ht="15">
      <c r="A103" s="33" t="s">
        <v>1780</v>
      </c>
      <c r="B103" s="20" t="str">
        <f>IF(A103="NEWCOD",IF(ISBLANK(G103),"renseigner le champ 'Nouveau taxon'",G103),VLOOKUP(A103,'Ref Taxo'!A:B,2,FALSE))</f>
        <v>Schizothrix</v>
      </c>
      <c r="C103" s="21">
        <f>IF(A103="NEWCOD",IF(ISBLANK(H103),"NoCod",H103),VLOOKUP(A103,'Ref Taxo'!A:D,4,FALSE))</f>
        <v>6436</v>
      </c>
      <c r="D103" s="34">
        <v>0.01</v>
      </c>
      <c r="E103" s="35"/>
      <c r="F103" s="35" t="s">
        <v>5303</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1.5</v>
      </c>
      <c r="E104" s="35"/>
      <c r="F104" s="35" t="s">
        <v>2290</v>
      </c>
      <c r="G104" s="79"/>
      <c r="H104" s="80"/>
    </row>
    <row r="105" spans="1:8" ht="15">
      <c r="A105" s="33" t="s">
        <v>1941</v>
      </c>
      <c r="B105" s="20" t="str">
        <f>IF(A105="NEWCOD",IF(ISBLANK(G105),"renseigner le champ 'Nouveau taxon'",G105),VLOOKUP(A105,'Ref Taxo'!A:B,2,FALSE))</f>
        <v>Tolypothrix</v>
      </c>
      <c r="C105" s="21">
        <f>IF(A105="NEWCOD",IF(ISBLANK(H105),"NoCod",H105),VLOOKUP(A105,'Ref Taxo'!A:D,4,FALSE))</f>
        <v>6304</v>
      </c>
      <c r="D105" s="34">
        <v>0.03</v>
      </c>
      <c r="E105" s="35"/>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0.01</v>
      </c>
      <c r="E106" s="35"/>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0.01</v>
      </c>
      <c r="E107" s="35"/>
      <c r="F107" s="35" t="s">
        <v>2290</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0.08</v>
      </c>
      <c r="E108" s="35"/>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0.2</v>
      </c>
      <c r="E109" s="35"/>
      <c r="F109" s="35" t="s">
        <v>2290</v>
      </c>
      <c r="G109" s="79"/>
      <c r="H109" s="80"/>
    </row>
    <row r="110" spans="1:8" ht="15">
      <c r="A110" s="33" t="s">
        <v>5304</v>
      </c>
      <c r="B110" s="20" t="s">
        <v>5305</v>
      </c>
      <c r="C110" s="21">
        <v>34943</v>
      </c>
      <c r="D110" s="34">
        <v>0.03</v>
      </c>
      <c r="E110" s="35"/>
      <c r="F110" s="35" t="s">
        <v>2290</v>
      </c>
      <c r="G110" s="79"/>
      <c r="H110" s="80"/>
    </row>
    <row r="111" spans="1:8" ht="15">
      <c r="A111" s="33" t="s">
        <v>1315</v>
      </c>
      <c r="B111" s="20" t="str">
        <f>IF(A111="NEWCOD",IF(ISBLANK(G111),"renseigner le champ 'Nouveau taxon'",G111),VLOOKUP(A111,'Ref Taxo'!A:B,2,FALSE))</f>
        <v>Palustriella commutata</v>
      </c>
      <c r="C111" s="21">
        <f>IF(A111="NEWCOD",IF(ISBLANK(H111),"NoCod",H111),VLOOKUP(A111,'Ref Taxo'!A:D,4,FALSE))</f>
        <v>19903</v>
      </c>
      <c r="D111" s="34">
        <v>0.03</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0.01</v>
      </c>
      <c r="E112" s="35"/>
      <c r="F112" s="35" t="s">
        <v>2290</v>
      </c>
      <c r="G112" s="79"/>
      <c r="H112" s="80"/>
    </row>
    <row r="113" spans="1:8" ht="15">
      <c r="A113" s="33" t="s">
        <v>671</v>
      </c>
      <c r="B113" s="20" t="str">
        <f>IF(A113="NEWCOD",IF(ISBLANK(G113),"renseigner le champ 'Nouveau taxon'",G113),VLOOKUP(A113,'Ref Taxo'!A:B,2,FALSE))</f>
        <v>Equisetum ramosissimum</v>
      </c>
      <c r="C113" s="21">
        <f>IF(A113="NEWCOD",IF(ISBLANK(H113),"NoCod",H113),VLOOKUP(A113,'Ref Taxo'!A:D,4,FALSE))</f>
        <v>29992</v>
      </c>
      <c r="D113" s="34">
        <v>0.03</v>
      </c>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