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4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<sst xmlns="http://schemas.openxmlformats.org/spreadsheetml/2006/main" count="6484" uniqueCount="5306">
  <si>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</si>
  <si>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</si>
  <si>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</si>
  <si>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</si>
  <si>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</si>
  <si>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</si>
  <si>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</si>
  <si>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</si>
  <si>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</si>
  <si>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</si>
  <si>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</si>
  <si>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</si>
  <si>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</si>
  <si>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</si>
  <si>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</si>
  <si>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</si>
  <si>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</si>
  <si>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</si>
  <si>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</si>
  <si>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</si>
  <si>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</si>
  <si>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</si>
  <si>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</si>
  <si>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</si>
  <si>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</si>
  <si>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</si>
  <si>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</si>
  <si>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</si>
  <si>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</si>
  <si>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</si>
  <si>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</si>
  <si>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</si>
  <si>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</si>
  <si>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</si>
  <si>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</si>
  <si>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</si>
  <si>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</si>
  <si>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</si>
  <si>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</si>
  <si>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</si>
  <si>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</si>
  <si>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</si>
  <si>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</si>
  <si>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</si>
  <si>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</si>
  <si>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</si>
  <si>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</si>
  <si>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</si>
  <si>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</si>
  <si>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</si>
  <si>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</si>
  <si>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</si>
  <si>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</si>
  <si>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</si>
  <si>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</si>
  <si>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</si>
  <si>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</si>
  <si>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</si>
  <si>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</si>
  <si>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</si>
  <si>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</si>
  <si>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</si>
  <si>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</si>
  <si>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</si>
  <si>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</si>
  <si>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</si>
  <si>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</si>
  <si>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</si>
  <si>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</si>
  <si>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</si>
  <si>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</si>
  <si>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</si>
  <si>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</si>
  <si>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</si>
  <si>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</si>
  <si>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</si>
  <si>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</si>
  <si>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</si>
  <si>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</si>
  <si>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</si>
  <si>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</si>
  <si>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</si>
  <si>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</si>
  <si>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</si>
  <si>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</si>
  <si>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</si>
  <si>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</si>
  <si>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</si>
  <si>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</si>
  <si>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</si>
  <si>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</si>
  <si>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</si>
  <si>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</si>
  <si>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</si>
  <si>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</si>
  <si>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</si>
  <si>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</si>
  <si>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</si>
  <si>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</si>
  <si>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</si>
  <si>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</si>
  <si>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</si>
  <si>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</si>
  <si>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</si>
  <si>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</si>
  <si>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</si>
  <si>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</si>
  <si>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</si>
  <si>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</si>
  <si>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</si>
  <si>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</si>
  <si>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</si>
  <si>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</si>
  <si>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</si>
  <si>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</si>
  <si>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</si>
  <si>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</si>
  <si>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</si>
  <si>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</si>
  <si>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</si>
  <si>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</si>
  <si>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</si>
  <si>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</si>
  <si>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</si>
  <si>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</si>
  <si>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</si>
  <si>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</si>
  <si>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</si>
  <si>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</si>
  <si>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</si>
  <si>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</si>
  <si>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</si>
  <si>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</si>
  <si>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</si>
  <si>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</si>
  <si>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</si>
  <si>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</si>
  <si>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</si>
  <si>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</si>
  <si>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</si>
  <si>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</si>
  <si>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</si>
  <si>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</si>
  <si>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</si>
  <si>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</si>
  <si>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</si>
  <si>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</si>
  <si>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</si>
  <si>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</si>
  <si>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</si>
  <si>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</si>
  <si>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</si>
  <si>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</si>
  <si>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</si>
  <si>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</si>
  <si>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</si>
  <si>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</si>
  <si>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</si>
  <si>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</si>
  <si>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</si>
  <si>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</si>
  <si>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</si>
  <si>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</si>
  <si>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</si>
  <si>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</si>
  <si>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</si>
  <si>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</si>
  <si>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</si>
  <si>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</si>
  <si>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</si>
  <si>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</si>
  <si>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</si>
  <si>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</si>
  <si>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</si>
  <si>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</si>
  <si>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</si>
  <si>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</si>
  <si>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</si>
  <si>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</si>
  <si>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</si>
  <si>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</si>
  <si>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</si>
  <si>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</si>
  <si>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</si>
  <si>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</si>
  <si>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</si>
  <si>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</si>
  <si>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</si>
  <si>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</si>
  <si>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</si>
  <si>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</si>
  <si>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</si>
  <si>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</si>
  <si>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</si>
  <si>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</si>
  <si>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</si>
  <si>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</si>
  <si>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</si>
  <si>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</si>
  <si>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</si>
  <si>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</si>
  <si>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</si>
  <si>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</si>
  <si>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</si>
  <si>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</si>
  <si>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</si>
  <si>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</si>
  <si>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</si>
  <si>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</si>
  <si>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</si>
  <si>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</si>
  <si>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</si>
  <si>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</si>
  <si>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</si>
  <si>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</si>
  <si>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</si>
  <si>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</si>
  <si>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</si>
  <si>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</si>
  <si>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</si>
  <si>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</si>
  <si>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</si>
  <si>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</si>
  <si>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</si>
  <si>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</si>
  <si>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</si>
  <si>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</si>
  <si>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</si>
  <si>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</si>
  <si>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</si>
  <si>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</si>
  <si>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</si>
  <si>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</si>
  <si>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</si>
  <si>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</si>
  <si>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</si>
  <si>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</si>
  <si>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</si>
  <si>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</si>
  <si>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</si>
  <si>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</si>
  <si>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</si>
  <si>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</si>
  <si>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</si>
  <si>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</si>
  <si>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</si>
  <si>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</si>
  <si>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</si>
  <si>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</si>
  <si>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</si>
  <si>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</si>
  <si>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</si>
  <si>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</si>
  <si>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</si>
  <si>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</si>
  <si>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</si>
  <si>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</si>
  <si>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</si>
  <si>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</si>
  <si>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</si>
  <si>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</si>
  <si>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</si>
  <si>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</si>
  <si>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</si>
  <si>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</si>
  <si>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</si>
  <si>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</si>
  <si>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</si>
  <si>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</si>
  <si>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</si>
  <si>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</si>
  <si>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</si>
  <si>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</si>
  <si>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</si>
  <si>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</si>
  <si>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</si>
  <si>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</si>
  <si>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</si>
  <si>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</si>
  <si>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</si>
  <si>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</si>
  <si>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</si>
  <si>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</si>
  <si>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</si>
  <si>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</si>
  <si>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</si>
  <si>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</si>
  <si>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</si>
  <si>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</si>
  <si>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</si>
  <si>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</si>
  <si>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</si>
  <si>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</si>
  <si>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</si>
  <si>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</si>
  <si>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</si>
  <si>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</si>
  <si>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</si>
  <si>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</si>
  <si>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</si>
  <si>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</si>
  <si>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</si>
  <si>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</si>
  <si>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</si>
  <si>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</si>
  <si>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</si>
  <si>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</si>
  <si>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</si>
  <si>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</si>
  <si>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</si>
  <si>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</si>
  <si>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</si>
  <si>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</si>
  <si>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</si>
  <si>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</si>
  <si>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</si>
  <si>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</si>
  <si>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</si>
  <si>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</si>
  <si>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</si>
  <si>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</si>
  <si>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</si>
  <si>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</si>
  <si>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</si>
  <si>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</si>
  <si>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</si>
  <si>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</si>
  <si>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</si>
  <si>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</si>
  <si>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</si>
  <si>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</si>
  <si>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</si>
  <si>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</si>
  <si>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</si>
  <si>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</si>
  <si>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</si>
  <si>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</si>
  <si>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</si>
  <si>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</si>
  <si>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</si>
  <si>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</si>
  <si>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</si>
  <si>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</si>
  <si>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</si>
  <si>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</si>
  <si>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</si>
  <si>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</si>
  <si>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</si>
  <si>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</si>
  <si>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</si>
  <si>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</si>
  <si>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</si>
  <si>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</si>
  <si>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</si>
  <si>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</si>
  <si>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</si>
  <si>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</si>
  <si>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</si>
  <si>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</si>
  <si>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</si>
  <si>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</si>
  <si>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</si>
  <si>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</si>
  <si>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</si>
  <si>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</si>
  <si>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</si>
  <si>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</si>
  <si>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</si>
  <si>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</si>
  <si>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</si>
  <si>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</si>
  <si>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</si>
  <si>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</si>
  <si>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</si>
  <si>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</si>
  <si>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</si>
  <si>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</si>
  <si>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</si>
  <si>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</si>
  <si>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</si>
  <si>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</si>
  <si>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</si>
  <si>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</si>
  <si>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</si>
  <si>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</si>
  <si>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</si>
  <si>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</si>
  <si>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</si>
  <si>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</si>
  <si>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</si>
  <si>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</si>
  <si>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</si>
  <si>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</si>
  <si>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</si>
  <si>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</si>
  <si>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</si>
  <si>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</si>
  <si>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</si>
  <si>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</si>
  <si>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</si>
  <si>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</si>
  <si>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</si>
  <si>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</si>
  <si>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</si>
  <si>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</si>
  <si>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</si>
  <si>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</si>
  <si>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</si>
  <si>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</si>
  <si>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</si>
  <si>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</si>
  <si>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</si>
  <si>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</si>
  <si>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</si>
  <si>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</si>
  <si>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</si>
  <si>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</si>
  <si>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</si>
  <si>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</si>
  <si>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</si>
  <si>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</si>
  <si>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</si>
  <si>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</si>
  <si>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</si>
  <si>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</si>
  <si>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</si>
  <si>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</si>
  <si>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</si>
  <si>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</si>
  <si>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</si>
  <si>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</si>
  <si>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</si>
  <si>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</si>
  <si>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</si>
  <si>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</si>
  <si>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</si>
  <si>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</si>
  <si>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</si>
  <si>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</si>
  <si>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</si>
  <si>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</si>
  <si>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</si>
  <si>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</si>
  <si>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</si>
  <si>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</si>
  <si>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</si>
  <si>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</si>
  <si>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</si>
  <si>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</si>
  <si>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</si>
  <si>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</si>
  <si>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</si>
  <si>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</si>
  <si>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</si>
  <si>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</si>
  <si>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</si>
  <si>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</si>
  <si>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</si>
  <si>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</si>
  <si>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</si>
  <si>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</si>
  <si>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</si>
  <si>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</si>
  <si>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</si>
  <si>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</si>
  <si>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</si>
  <si>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</si>
  <si>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</si>
  <si>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</si>
  <si>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</si>
  <si>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</si>
  <si>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</si>
  <si>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</si>
  <si>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</si>
  <si>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</si>
  <si>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</si>
  <si>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</si>
  <si>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</si>
  <si>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</si>
  <si>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</si>
  <si>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</si>
  <si>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</si>
  <si>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</si>
  <si>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</si>
  <si>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</si>
  <si>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</si>
  <si>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</si>
  <si>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</si>
  <si>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</si>
  <si>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</si>
  <si>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</si>
  <si>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</si>
  <si>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</si>
  <si>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</si>
  <si>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</si>
  <si>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</si>
  <si>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</si>
  <si>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</si>
  <si>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</si>
  <si>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</si>
  <si>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</si>
  <si>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</si>
  <si>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</si>
  <si>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</si>
  <si>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</si>
  <si>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</si>
  <si>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</si>
  <si>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</si>
  <si>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</si>
  <si>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</si>
  <si>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</si>
  <si>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</si>
  <si>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</si>
  <si>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</si>
  <si>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</si>
  <si>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</si>
  <si>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</si>
  <si>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</si>
  <si>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</si>
  <si>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</si>
  <si>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</si>
  <si>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</si>
  <si>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</si>
  <si>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</si>
  <si>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</si>
  <si>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</si>
  <si>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</si>
  <si>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</si>
  <si>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</si>
  <si>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</si>
  <si>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</si>
  <si>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</si>
  <si>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</si>
  <si>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</si>
  <si>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</si>
  <si>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</si>
  <si>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</si>
  <si>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</si>
  <si>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</si>
  <si>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</si>
  <si>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</si>
  <si>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</si>
  <si>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</si>
  <si>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</si>
  <si>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</si>
  <si>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</si>
  <si>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</si>
  <si>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</si>
  <si>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</si>
  <si>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</si>
  <si>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</si>
  <si>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</si>
  <si>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</si>
  <si>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</si>
  <si>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</si>
  <si>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</si>
  <si>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</si>
  <si>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</si>
  <si>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</si>
  <si>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</si>
  <si>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</si>
  <si>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</si>
  <si>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</si>
  <si>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</si>
  <si>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</si>
  <si>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</si>
  <si>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</si>
  <si>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</si>
  <si>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</si>
  <si>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</si>
  <si>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</si>
  <si>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</si>
  <si>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</si>
  <si>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</si>
  <si>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</si>
  <si>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</si>
  <si>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</si>
  <si>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</si>
  <si>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</si>
  <si>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</si>
  <si>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</si>
  <si>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</si>
  <si>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</si>
  <si>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</si>
  <si>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</si>
  <si>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</si>
  <si>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</si>
  <si>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</si>
  <si>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</si>
  <si>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</si>
  <si>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</si>
  <si>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</si>
  <si>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</si>
  <si>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</si>
  <si>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</si>
  <si>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</si>
  <si>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</si>
  <si>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</si>
  <si>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</si>
  <si>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</si>
  <si>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</si>
  <si>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</si>
  <si>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</si>
  <si>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</si>
  <si>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</si>
  <si>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</si>
  <si>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</si>
  <si>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</si>
  <si>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</si>
  <si>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</si>
  <si>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</si>
  <si>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</si>
  <si>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</si>
  <si>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</si>
  <si>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</si>
  <si>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</si>
  <si>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</si>
  <si>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</si>
  <si>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</si>
  <si>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</si>
  <si>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</si>
  <si>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</si>
  <si>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</si>
  <si>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</si>
  <si>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</si>
  <si>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</si>
  <si>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</si>
  <si>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</si>
  <si>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</si>
  <si>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</si>
  <si>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</si>
  <si>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</si>
  <si>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</si>
  <si>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</si>
  <si>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</si>
  <si>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</si>
  <si>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</si>
  <si>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</si>
  <si>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</si>
  <si>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</si>
  <si>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</si>
  <si>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</si>
  <si>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</si>
  <si>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</si>
  <si>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</si>
  <si>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</si>
  <si>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</si>
  <si>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</si>
  <si>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</si>
  <si>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</si>
  <si>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</si>
  <si>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</si>
  <si>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</si>
  <si>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</si>
  <si>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</si>
  <si>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</si>
  <si>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</si>
  <si>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</si>
  <si>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</si>
  <si>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</si>
  <si>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</si>
  <si>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</si>
  <si>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</si>
  <si>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</si>
  <si>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</si>
  <si>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</si>
  <si>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</si>
  <si>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</si>
  <si>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</si>
  <si>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</si>
  <si>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</si>
  <si>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</si>
  <si>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</si>
  <si>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</si>
  <si>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</si>
  <si>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</si>
  <si>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</si>
  <si>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</si>
  <si>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</si>
  <si>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</si>
  <si>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</si>
  <si>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</si>
  <si>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</si>
  <si>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</si>
  <si>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</si>
  <si>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</si>
  <si>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</si>
  <si>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</si>
  <si>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</si>
  <si>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</si>
  <si>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</si>
  <si>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</si>
  <si>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</si>
  <si>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</si>
  <si>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</si>
  <si>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</si>
  <si>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</si>
  <si>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</si>
  <si>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</si>
  <si>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</si>
  <si>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</si>
  <si>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</si>
  <si>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</si>
  <si>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</si>
  <si>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</si>
  <si>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</si>
  <si>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</si>
  <si>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</si>
  <si>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</si>
  <si>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</si>
  <si>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</si>
  <si>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</si>
  <si>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</si>
  <si>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</si>
  <si>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</si>
  <si>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</si>
  <si>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</si>
  <si>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</si>
  <si>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</si>
  <si>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</si>
  <si>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</si>
  <si>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</si>
  <si>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</si>
  <si>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</si>
  <si>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</si>
  <si>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</si>
  <si>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</si>
  <si>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</si>
  <si>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</si>
  <si>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</si>
  <si>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</si>
  <si>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</si>
  <si>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</si>
  <si>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</si>
  <si>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</si>
  <si>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</si>
  <si>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</si>
  <si>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</si>
  <si>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</si>
  <si>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</si>
  <si>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</si>
  <si>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</si>
  <si>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</si>
  <si>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</si>
  <si>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</si>
  <si>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</si>
  <si>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</si>
  <si>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</si>
  <si>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</si>
  <si>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</si>
  <si>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</si>
  <si>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</si>
  <si>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</si>
  <si>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</si>
  <si>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</si>
  <si>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</si>
  <si>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</si>
  <si>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</si>
  <si>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</si>
  <si>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</si>
  <si>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</si>
  <si>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</si>
  <si>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</si>
  <si>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</si>
  <si>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</si>
  <si>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</si>
  <si>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</si>
  <si>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</si>
  <si>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</si>
  <si>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</si>
  <si>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</si>
  <si>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</si>
  <si>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</si>
  <si>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</si>
  <si>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</si>
  <si>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</si>
  <si>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</si>
  <si>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</si>
  <si>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</si>
  <si>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</si>
  <si>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</si>
  <si>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</si>
  <si>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</si>
  <si>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</si>
  <si>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</si>
  <si>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</si>
  <si>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</si>
  <si>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</si>
  <si>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</si>
  <si>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</si>
  <si>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</si>
  <si>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</si>
  <si>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</si>
  <si>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</si>
  <si>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</si>
  <si>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</si>
  <si>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</si>
  <si>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</si>
  <si>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</si>
  <si>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</si>
  <si>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</si>
  <si>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</si>
  <si>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</si>
  <si>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</si>
  <si>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</si>
  <si>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</si>
  <si>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</si>
  <si>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</si>
  <si>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</si>
  <si>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</si>
  <si>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</si>
  <si>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</si>
  <si>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</si>
  <si>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</si>
  <si>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</si>
  <si>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</si>
  <si>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</si>
  <si>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</si>
  <si>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</si>
  <si>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</si>
  <si>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</si>
  <si>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</si>
  <si>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</si>
  <si>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</si>
  <si>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</si>
  <si>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</si>
  <si>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</si>
  <si>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</si>
  <si>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</si>
  <si>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</si>
  <si>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</si>
  <si>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</si>
  <si>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</si>
  <si>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</si>
  <si>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</si>
  <si>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</si>
  <si>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</si>
  <si>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</si>
  <si>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</si>
  <si>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</si>
  <si>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</si>
  <si>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</si>
  <si>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</si>
  <si>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</si>
  <si>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</si>
  <si>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</si>
  <si>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</si>
  <si>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</si>
  <si>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</si>
  <si>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</si>
  <si>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</si>
  <si>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</si>
  <si>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</si>
  <si>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</si>
  <si>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</si>
  <si>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</si>
  <si>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</si>
  <si>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</si>
  <si>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</si>
  <si>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</si>
  <si>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</si>
  <si>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</si>
  <si>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</si>
  <si>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</si>
  <si>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</si>
  <si>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</si>
  <si>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</si>
  <si>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</si>
  <si>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</si>
  <si>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</si>
  <si>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</si>
  <si>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</si>
  <si>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</si>
  <si>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</si>
  <si>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</si>
  <si>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</si>
  <si>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</si>
  <si>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</si>
  <si>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</si>
  <si>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</si>
  <si>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</si>
  <si>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</si>
  <si>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</si>
  <si>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</si>
  <si>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</si>
  <si>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</si>
  <si>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</si>
  <si>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</si>
  <si>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</si>
  <si>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</si>
  <si>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</si>
  <si>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</si>
  <si>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</si>
  <si>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</si>
  <si>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</si>
  <si>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</si>
  <si>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</si>
  <si>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</si>
  <si>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</si>
  <si>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</si>
  <si>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</si>
  <si>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</si>
  <si>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</si>
  <si>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</si>
  <si>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</si>
  <si>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</si>
  <si>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</si>
  <si>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</si>
  <si>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</si>
  <si>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</si>
  <si>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</si>
  <si>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</si>
  <si>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</si>
  <si>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</si>
  <si>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</si>
  <si>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</si>
  <si>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</si>
  <si>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</si>
  <si>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</si>
  <si>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</si>
  <si>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</si>
  <si>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</si>
  <si>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</si>
  <si>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</si>
  <si>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</si>
  <si>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</si>
  <si>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</si>
  <si>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</si>
  <si>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</si>
  <si>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</si>
  <si>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</si>
  <si>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</si>
  <si>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</si>
  <si>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</si>
  <si>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</si>
  <si>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</si>
  <si>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</si>
  <si>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</si>
  <si>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</si>
  <si>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</si>
  <si>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</si>
  <si>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</si>
  <si>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</si>
  <si>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</si>
  <si>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</si>
  <si>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</si>
  <si>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</si>
  <si>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</si>
  <si>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</si>
  <si>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</si>
  <si>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</si>
  <si>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</si>
  <si>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</si>
  <si>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</si>
  <si>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</si>
  <si>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</si>
  <si>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</si>
  <si>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</si>
  <si>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</si>
  <si>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</si>
  <si>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</si>
  <si>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</si>
  <si>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</si>
  <si>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</si>
  <si>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</si>
  <si>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</si>
  <si>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</si>
  <si>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</si>
  <si>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</si>
  <si>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</si>
  <si>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</si>
  <si>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</si>
  <si>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</si>
  <si>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</si>
  <si>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</si>
  <si>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</si>
  <si>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</si>
  <si>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</si>
  <si>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</si>
  <si>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</si>
  <si>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</si>
  <si>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</si>
  <si>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</si>
  <si>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</si>
  <si>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</si>
  <si>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</si>
  <si>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</si>
  <si>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</si>
  <si>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</si>
  <si>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</si>
  <si>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</si>
  <si>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</si>
  <si>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</si>
  <si>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</si>
  <si>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</si>
  <si>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</si>
  <si>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</si>
  <si>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</si>
  <si>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</si>
  <si>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</si>
  <si>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</si>
  <si>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</si>
  <si>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</si>
  <si>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</si>
  <si>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</si>
  <si>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</si>
  <si>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</si>
  <si>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</si>
  <si>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</si>
  <si>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</si>
  <si>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</si>
  <si>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</si>
  <si>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</si>
  <si>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</si>
  <si>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</si>
  <si>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</si>
  <si>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</si>
  <si>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</si>
  <si>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</si>
  <si>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</si>
  <si>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</si>
  <si>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</si>
  <si>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</si>
  <si>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</si>
  <si>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</si>
  <si>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</si>
  <si>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</si>
  <si>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</si>
  <si>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</si>
  <si>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</si>
  <si>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</si>
  <si>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</si>
  <si>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</si>
  <si>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</si>
  <si>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</si>
  <si>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</si>
  <si>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</si>
  <si>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</si>
  <si>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</si>
  <si>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</si>
  <si>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</si>
  <si>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</si>
  <si>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</si>
  <si>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</si>
  <si>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</si>
  <si>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</si>
  <si>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</si>
  <si>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</si>
  <si>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</si>
  <si>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</si>
  <si>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</si>
  <si>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</si>
  <si>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</si>
  <si>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</si>
  <si>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</si>
  <si>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</si>
  <si>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</si>
  <si>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</si>
  <si>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</si>
  <si>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</si>
  <si>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</si>
  <si>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</si>
  <si>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</si>
  <si>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</si>
  <si>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</si>
  <si>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</si>
  <si>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</si>
  <si>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</si>
  <si>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</si>
  <si>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</si>
  <si>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</si>
  <si>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</si>
  <si>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</si>
  <si>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</si>
  <si>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</si>
  <si>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</si>
  <si>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</si>
  <si>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</si>
  <si>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</si>
  <si>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</si>
  <si>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</si>
  <si>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</si>
  <si>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</si>
  <si>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</si>
  <si>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</si>
  <si>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</si>
  <si>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</si>
  <si>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</si>
  <si>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</si>
  <si>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</si>
  <si>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</si>
  <si>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</si>
  <si>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</si>
  <si>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</si>
  <si>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</si>
  <si>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</si>
  <si>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</si>
  <si>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</si>
  <si>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</si>
  <si>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</si>
  <si>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</si>
  <si>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</si>
  <si>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</si>
  <si>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</si>
  <si>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</si>
  <si>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</si>
  <si>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</si>
  <si>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</si>
  <si>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</si>
  <si>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</si>
  <si>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</si>
  <si>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</si>
  <si>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</si>
  <si>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</si>
  <si>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</si>
  <si>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</si>
  <si>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</si>
  <si>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</si>
  <si>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</si>
  <si>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</si>
  <si>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</si>
  <si>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</si>
  <si>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</si>
  <si>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</si>
  <si>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</si>
  <si>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</si>
  <si>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</si>
  <si>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</si>
  <si>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</si>
  <si>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</si>
  <si>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</si>
  <si>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</si>
  <si>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</si>
  <si>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</si>
  <si>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</si>
  <si>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</si>
  <si>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</si>
  <si>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</si>
  <si>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</si>
  <si>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</si>
  <si>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</si>
  <si>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</si>
  <si>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</si>
  <si>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</si>
  <si>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</si>
  <si>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</si>
  <si>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</si>
  <si>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</si>
  <si>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</si>
  <si>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</si>
  <si>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</si>
  <si>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</si>
  <si>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</si>
  <si>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</si>
  <si>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</si>
  <si>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</si>
  <si>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</si>
  <si>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</si>
  <si>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</si>
  <si>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</si>
  <si>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</si>
  <si>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</si>
  <si>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</si>
  <si>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</si>
  <si>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</si>
  <si>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</si>
  <si>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</si>
  <si>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</si>
  <si>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</si>
  <si>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</si>
  <si>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</si>
  <si>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</si>
  <si>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</si>
  <si>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</si>
  <si>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</si>
  <si>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</si>
  <si>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</si>
  <si>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</si>
  <si>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</si>
  <si>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</si>
  <si>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</si>
  <si>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</si>
  <si>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</si>
  <si>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</si>
  <si>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</si>
  <si>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</si>
  <si>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</si>
  <si>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</si>
  <si>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</si>
  <si>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</si>
  <si>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</si>
  <si>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</si>
  <si>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</si>
  <si>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</si>
  <si>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</si>
  <si>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</si>
  <si>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</si>
  <si>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</si>
  <si>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</si>
  <si>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</si>
  <si>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</si>
  <si>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</si>
  <si>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</si>
  <si>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</si>
  <si>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</si>
  <si>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</si>
  <si>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</si>
  <si>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</si>
  <si>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</si>
  <si>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</si>
  <si>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</si>
  <si>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</si>
  <si>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</si>
  <si>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</si>
  <si>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</si>
  <si>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</si>
  <si>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</si>
  <si>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</si>
  <si>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</si>
  <si>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</si>
  <si>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</si>
  <si>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</si>
  <si>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</si>
  <si>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</si>
  <si>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</si>
  <si>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</si>
  <si>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</si>
  <si>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</si>
  <si>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</si>
  <si>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</si>
  <si>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</si>
  <si>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</si>
  <si>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</si>
  <si>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</si>
  <si>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</si>
  <si>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</si>
  <si>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</si>
  <si>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</si>
  <si>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</si>
  <si>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</si>
  <si>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</si>
  <si>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</si>
  <si>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</si>
  <si>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</si>
  <si>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</si>
  <si>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</si>
  <si>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</si>
  <si>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</si>
  <si>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</si>
  <si>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</si>
  <si>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</si>
  <si>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</si>
  <si>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</si>
  <si>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</si>
  <si>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</si>
  <si>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</si>
  <si>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</si>
  <si>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</si>
  <si>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</si>
  <si>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</si>
  <si>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</si>
  <si>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</si>
  <si>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</si>
  <si>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</si>
  <si>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</si>
  <si>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</si>
  <si>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</si>
  <si>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</si>
  <si>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</si>
  <si>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</si>
  <si>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</si>
  <si>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</si>
  <si>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</si>
  <si>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</si>
  <si>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</si>
  <si>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</si>
  <si>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</si>
  <si>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</si>
  <si>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</si>
  <si>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</si>
  <si>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</si>
  <si>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</si>
  <si>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</si>
  <si>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</si>
  <si>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</si>
  <si>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</si>
  <si>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</si>
  <si>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</si>
  <si>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</si>
  <si>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</si>
  <si>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</si>
  <si>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</si>
  <si>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</si>
  <si>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</si>
  <si>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</si>
  <si>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</si>
  <si>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</si>
  <si>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</si>
  <si>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</si>
  <si>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</si>
  <si>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</si>
  <si>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</si>
  <si>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</si>
  <si>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</si>
  <si>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</si>
  <si>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</si>
  <si>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</si>
  <si>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</si>
  <si>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</si>
  <si>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</si>
  <si>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</si>
  <si>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</si>
  <si>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</si>
  <si>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</si>
  <si>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</si>
  <si>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</si>
  <si>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</si>
  <si>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</si>
  <si>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</si>
  <si>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</si>
  <si>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</si>
  <si>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</si>
  <si>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</si>
  <si>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</si>
  <si>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</si>
  <si>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</si>
  <si>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</si>
  <si>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</si>
  <si>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</si>
  <si>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</si>
  <si>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</si>
  <si>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</si>
  <si>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</si>
  <si>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</si>
  <si>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</si>
  <si>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</si>
  <si>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</si>
  <si>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</si>
  <si>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</si>
  <si>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</si>
  <si>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</si>
  <si>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</si>
  <si>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</si>
  <si>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</si>
  <si>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</si>
  <si>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</si>
  <si>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</si>
  <si>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</si>
  <si>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</si>
  <si>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</si>
  <si>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</si>
  <si>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</si>
  <si>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</si>
  <si>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</si>
  <si>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</si>
  <si>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</si>
  <si>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</si>
  <si>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</si>
  <si>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</si>
  <si>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</si>
  <si>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</si>
  <si>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</si>
  <si>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</si>
  <si>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</si>
  <si>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</si>
  <si>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</si>
  <si>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</si>
  <si>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</si>
  <si>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</si>
  <si>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</si>
  <si>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</si>
  <si>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</si>
  <si>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</si>
  <si>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</si>
  <si>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</si>
  <si>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</si>
  <si>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</si>
  <si>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</si>
  <si>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</si>
  <si>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</si>
  <si>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</si>
  <si>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</si>
  <si>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</si>
  <si>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</si>
  <si>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</si>
  <si>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</si>
  <si>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</si>
  <si>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</si>
  <si>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</si>
  <si>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</si>
  <si>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</si>
  <si>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</si>
  <si>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</si>
  <si>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</si>
  <si>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</si>
  <si>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</si>
  <si>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</si>
  <si>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</si>
  <si>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</si>
  <si>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</si>
  <si>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</si>
  <si>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</si>
  <si>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</si>
  <si>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</si>
  <si>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</si>
  <si>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</si>
  <si>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</si>
  <si>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</si>
  <si>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</si>
  <si>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</si>
  <si>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</si>
  <si>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</si>
  <si>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</si>
  <si>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</si>
  <si>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</si>
  <si>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</si>
  <si>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</si>
  <si>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</si>
  <si>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</si>
  <si>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</si>
  <si>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</si>
  <si>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</si>
  <si>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</si>
  <si>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</si>
  <si>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</si>
  <si>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</si>
  <si>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</si>
  <si>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</si>
  <si>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</si>
  <si>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</si>
  <si>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</si>
  <si>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</si>
  <si>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</si>
  <si>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</si>
  <si>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</si>
  <si>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</si>
  <si>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</si>
  <si>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</si>
  <si>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</si>
  <si>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</si>
  <si>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</si>
  <si>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</si>
  <si>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</si>
  <si>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</si>
  <si>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</si>
  <si>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</si>
  <si>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</si>
  <si>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</si>
  <si>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</si>
  <si>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</si>
  <si>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</si>
  <si>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</si>
  <si>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</si>
  <si>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</si>
  <si>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</si>
  <si>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</si>
  <si>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</si>
  <si>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</si>
  <si>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</si>
  <si>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</si>
  <si>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</si>
  <si>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</si>
  <si>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</si>
  <si>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</si>
  <si>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</si>
  <si>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</si>
  <si>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</si>
  <si>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</si>
  <si>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</si>
  <si>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</si>
  <si>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</si>
  <si>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</si>
  <si>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</si>
  <si>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</si>
  <si>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</si>
  <si>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</si>
  <si>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</si>
  <si>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</si>
  <si>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</si>
  <si>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</si>
  <si>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</si>
  <si>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</si>
  <si>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</si>
  <si>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</si>
  <si>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</si>
  <si>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</si>
  <si>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</si>
  <si>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</si>
  <si>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</si>
  <si>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</si>
  <si>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</si>
  <si>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</si>
  <si>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</si>
  <si>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</si>
  <si>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</si>
  <si>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</si>
  <si>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</si>
  <si>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</si>
  <si>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</si>
  <si>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</si>
  <si>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</si>
  <si>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</si>
  <si>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</si>
  <si>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</si>
  <si>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</si>
  <si>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</si>
  <si>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</si>
  <si>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</si>
  <si>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</si>
  <si>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</si>
  <si>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</si>
  <si>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</si>
  <si>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</si>
  <si>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</si>
  <si>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</si>
  <si>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</si>
  <si>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</si>
  <si>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</si>
  <si>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</si>
  <si>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</si>
  <si>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</si>
  <si>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</si>
  <si>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</si>
  <si>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</si>
  <si>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</si>
  <si>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</si>
  <si>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</si>
  <si>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</si>
  <si>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</si>
  <si>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</si>
  <si>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</si>
  <si>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</si>
  <si>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</si>
  <si>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</si>
  <si>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</si>
  <si>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</si>
  <si>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</si>
  <si>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</si>
  <si>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</si>
  <si>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</si>
  <si>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</si>
  <si>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</si>
  <si>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</si>
  <si>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</si>
  <si>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</si>
  <si>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</si>
  <si>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</si>
  <si>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</si>
  <si>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</si>
  <si>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</si>
  <si>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</si>
  <si>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</si>
  <si>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</si>
  <si>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</si>
  <si>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</si>
  <si>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</si>
  <si>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</si>
  <si>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</si>
  <si>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</si>
  <si>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</si>
  <si>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</si>
  <si>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</si>
  <si>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</si>
  <si>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</si>
  <si>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</si>
  <si>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</si>
  <si>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</si>
  <si>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</si>
  <si>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</si>
  <si>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</si>
  <si>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</si>
  <si>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</si>
  <si>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</si>
  <si>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</si>
  <si>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</si>
  <si>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</si>
  <si>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</si>
  <si>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</si>
  <si>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</si>
  <si>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</si>
  <si>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</si>
  <si>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</si>
  <si>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</si>
  <si>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</si>
  <si>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</si>
  <si>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</si>
  <si>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</si>
  <si>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</si>
  <si>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</si>
  <si>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</si>
  <si>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</si>
  <si>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</si>
  <si>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</si>
  <si>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</si>
  <si>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</si>
  <si>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</si>
  <si>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</si>
  <si>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</si>
  <si>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</si>
  <si>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</si>
  <si>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</si>
  <si>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</si>
  <si>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</si>
  <si>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</si>
  <si>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</si>
  <si>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</si>
  <si>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</si>
  <si>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</si>
  <si>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</si>
  <si>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</si>
  <si>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</si>
  <si>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</si>
  <si>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</si>
  <si>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</si>
  <si>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</si>
  <si>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</si>
  <si>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</si>
  <si>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</si>
  <si>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</si>
  <si>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</si>
  <si>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</si>
  <si>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</si>
  <si>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</si>
  <si>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</si>
  <si>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</si>
  <si>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</si>
  <si>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</si>
  <si>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</si>
  <si>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</si>
  <si>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</si>
  <si>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</si>
  <si>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</si>
  <si>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</si>
  <si>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</si>
  <si>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</si>
  <si>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</si>
  <si>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</si>
  <si>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</si>
  <si>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</si>
  <si>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</si>
  <si>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</si>
  <si>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</si>
  <si>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</si>
  <si>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</si>
  <si>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</si>
  <si>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</si>
  <si>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</si>
  <si>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</si>
  <si>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</si>
  <si>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</si>
  <si>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</si>
  <si>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</si>
  <si>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</si>
  <si>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</si>
  <si>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</si>
  <si>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</si>
  <si>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</si>
  <si>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</si>
  <si>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</si>
  <si>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</si>
  <si>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</si>
  <si>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</si>
  <si>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</si>
  <si>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</si>
  <si>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</si>
  <si>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</si>
  <si>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</si>
  <si>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</si>
  <si>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</si>
  <si>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</si>
  <si>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</si>
  <si>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</si>
  <si>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</si>
  <si>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</si>
  <si>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</si>
  <si>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</si>
  <si>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</si>
  <si>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</si>
  <si>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</si>
  <si>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</si>
  <si>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</si>
  <si>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</si>
  <si>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</si>
  <si>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</si>
  <si>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</si>
  <si>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</si>
  <si>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</si>
  <si>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</si>
  <si>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</si>
  <si>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</si>
  <si>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</si>
  <si>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</si>
  <si>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</si>
  <si>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</si>
  <si>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</si>
  <si>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</si>
  <si>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</si>
  <si>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</si>
  <si>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</si>
  <si>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</si>
  <si>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</si>
  <si>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</si>
  <si>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</si>
  <si>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</si>
  <si>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</si>
  <si>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</si>
  <si>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</si>
  <si>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</si>
  <si>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</si>
  <si>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</si>
  <si>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</si>
  <si>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</si>
  <si>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</si>
  <si>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</si>
  <si>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</si>
  <si>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</si>
  <si>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</si>
  <si>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</si>
  <si>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</si>
  <si>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</si>
  <si>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</si>
  <si>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</si>
  <si>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</si>
  <si>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</si>
  <si>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</si>
  <si>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</si>
  <si>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</si>
  <si>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</si>
  <si>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</si>
  <si>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</si>
  <si>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</si>
  <si>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</si>
  <si>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</si>
  <si>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</si>
  <si>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</si>
  <si>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</si>
  <si>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</si>
  <si>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</si>
  <si>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</si>
  <si>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</si>
  <si>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</si>
  <si>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</si>
  <si>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</si>
  <si>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</si>
  <si>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</si>
  <si>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</si>
  <si>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</si>
  <si>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</si>
  <si>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</si>
  <si>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</si>
  <si>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</si>
  <si>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</si>
  <si>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</si>
  <si>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</si>
  <si>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</si>
  <si>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</si>
  <si>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</si>
  <si>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</si>
  <si>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</si>
  <si>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</si>
  <si>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</si>
  <si>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</si>
  <si>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</si>
  <si>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</si>
  <si>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</si>
  <si>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</si>
  <si>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</si>
  <si>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</si>
  <si>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</si>
  <si>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</si>
  <si>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</si>
  <si>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</si>
  <si>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</si>
  <si>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</si>
  <si>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</si>
  <si>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</si>
  <si>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</si>
  <si>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</si>
  <si>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</si>
  <si>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</si>
  <si>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</si>
  <si>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</si>
  <si>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</si>
  <si>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</si>
  <si>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</si>
  <si>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</si>
  <si>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</si>
  <si>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</si>
  <si>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</si>
  <si>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</si>
  <si>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</si>
  <si>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</si>
  <si>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</si>
  <si>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</si>
  <si>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</si>
  <si>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</si>
  <si>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</si>
  <si>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</si>
  <si>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</si>
  <si>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</si>
  <si>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</si>
  <si>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</si>
  <si>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</si>
  <si>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</si>
  <si>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</si>
  <si>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</si>
  <si>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</si>
  <si>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</si>
  <si>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</si>
  <si>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</si>
  <si>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</si>
  <si>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</si>
  <si>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</si>
  <si>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</si>
  <si>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</si>
  <si>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</si>
  <si>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</si>
  <si>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</si>
  <si>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</si>
  <si>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</si>
  <si>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</si>
  <si>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</si>
  <si>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</si>
  <si>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</si>
  <si>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</si>
  <si>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</si>
  <si>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</si>
  <si>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</si>
  <si>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</si>
  <si>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</si>
  <si>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</si>
  <si>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</si>
  <si>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</si>
  <si>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</si>
  <si>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</si>
  <si>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</si>
  <si>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</si>
  <si>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</si>
  <si>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</si>
  <si>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</si>
  <si>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</si>
  <si>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</si>
  <si>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</si>
  <si>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</si>
  <si>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</si>
  <si>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</si>
  <si>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</si>
  <si>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</si>
  <si>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</si>
  <si>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</si>
  <si>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</si>
  <si>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</si>
  <si>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</si>
  <si>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</si>
  <si>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</si>
  <si>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</si>
  <si>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</si>
  <si>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</si>
  <si>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</si>
  <si>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</si>
  <si>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</si>
  <si>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</si>
  <si>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</si>
  <si>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</si>
  <si>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</si>
  <si>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</si>
  <si>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</si>
  <si>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</si>
  <si>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</si>
  <si>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</si>
  <si>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</si>
  <si>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</si>
  <si>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</si>
  <si>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</si>
  <si>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</si>
  <si>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</si>
  <si>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</si>
  <si>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</si>
  <si>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</si>
  <si>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</si>
  <si>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</si>
  <si>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</si>
  <si>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</si>
  <si>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</si>
  <si>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</si>
  <si>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</si>
  <si>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</si>
  <si>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</si>
  <si>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</si>
  <si>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</si>
  <si>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</si>
  <si>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</si>
  <si>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</si>
  <si>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</si>
  <si>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</si>
  <si>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</si>
  <si>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</si>
  <si>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</si>
  <si>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</si>
  <si>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</si>
  <si>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</si>
  <si>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</si>
  <si>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</si>
  <si>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</si>
  <si>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</si>
  <si>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</si>
  <si>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</si>
  <si>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</si>
  <si>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</si>
  <si>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</si>
  <si>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</si>
  <si>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</si>
  <si>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</si>
  <si>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</si>
  <si>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</si>
  <si>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</si>
  <si>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</si>
  <si>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</si>
  <si>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</si>
  <si>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</si>
  <si>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</si>
  <si>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</si>
  <si>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</si>
  <si>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</si>
  <si>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</si>
  <si>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</si>
  <si>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</si>
  <si>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</si>
  <si>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</si>
  <si>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</si>
  <si>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</si>
  <si>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</si>
  <si>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</si>
  <si>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</si>
  <si>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</si>
  <si>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</si>
  <si>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</si>
  <si>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</si>
  <si>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</si>
  <si>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</si>
  <si>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</si>
  <si>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</si>
  <si>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</si>
  <si>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</si>
  <si>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</si>
  <si>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</si>
  <si>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</si>
  <si>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</si>
  <si>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</si>
  <si>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</si>
  <si>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</si>
  <si>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</si>
  <si>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</si>
  <si>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</si>
  <si>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</si>
  <si>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</si>
  <si>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</si>
  <si>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</si>
  <si>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</si>
  <si>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</si>
  <si>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</si>
  <si>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</si>
  <si>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</si>
  <si>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</si>
  <si>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</si>
  <si>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</si>
  <si>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</si>
  <si>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</si>
  <si>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</si>
  <si>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</si>
  <si>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</si>
  <si>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</si>
  <si>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</si>
  <si>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</si>
  <si>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</si>
  <si>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</si>
  <si>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</si>
  <si>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</si>
  <si>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</si>
  <si>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</si>
  <si>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</si>
  <si>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</si>
  <si>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</si>
  <si>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</si>
  <si>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</si>
  <si>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</si>
  <si>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</si>
  <si>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</si>
  <si>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</si>
  <si>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</si>
  <si>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</si>
  <si>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</si>
  <si>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</si>
  <si>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</si>
  <si>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</si>
  <si>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</si>
  <si>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</si>
  <si>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</si>
  <si>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</si>
  <si>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</si>
  <si>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</si>
  <si>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</si>
  <si>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</si>
  <si>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</si>
  <si>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</si>
  <si>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</si>
  <si>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</si>
  <si>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</si>
  <si>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</si>
  <si>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</si>
  <si>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</si>
  <si>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</si>
  <si>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</si>
  <si>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</si>
  <si>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</si>
  <si>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</si>
  <si>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</si>
  <si>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</si>
  <si>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</si>
  <si>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</si>
  <si>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</si>
  <si>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</si>
  <si>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</si>
  <si>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</si>
  <si>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</si>
  <si>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</si>
  <si>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</si>
  <si>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</si>
  <si>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</si>
  <si>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</si>
  <si>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</si>
  <si>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</si>
  <si>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</si>
  <si>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</si>
  <si>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</si>
  <si>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</si>
  <si>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</si>
  <si>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</si>
  <si>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</si>
  <si>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</si>
  <si>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</si>
  <si>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</si>
  <si>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</si>
  <si>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</si>
  <si>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</si>
  <si>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</si>
  <si>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</si>
  <si>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</si>
  <si>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</si>
  <si>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</si>
  <si>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</si>
  <si>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</si>
  <si>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</si>
  <si>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</si>
  <si>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</si>
  <si>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</si>
  <si>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</si>
  <si>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</si>
  <si>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</si>
  <si>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</si>
  <si>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</si>
  <si>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</si>
  <si>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</si>
  <si>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</si>
  <si>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</si>
  <si>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</si>
  <si>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</si>
  <si>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</si>
  <si>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</si>
  <si>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</si>
  <si>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</si>
  <si>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</si>
  <si>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</si>
  <si>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</si>
  <si>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</si>
  <si>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</si>
  <si>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</si>
  <si>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</si>
  <si>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</si>
  <si>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</si>
  <si>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</si>
  <si>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</si>
  <si>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</si>
  <si>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</si>
  <si>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</si>
  <si>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</si>
  <si>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</si>
  <si>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</si>
  <si>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</si>
  <si>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</si>
  <si>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</si>
  <si>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</si>
  <si>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</si>
  <si>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</si>
  <si>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</si>
  <si>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</si>
  <si>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</si>
  <si>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</si>
  <si>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</si>
  <si>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</si>
  <si>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</si>
  <si>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</si>
  <si>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</si>
  <si>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</si>
  <si>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</si>
  <si>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</si>
  <si>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</si>
  <si>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</si>
  <si>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</si>
  <si>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</si>
  <si>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</si>
  <si>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</si>
  <si>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</si>
  <si>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</si>
  <si>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</si>
  <si>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</si>
  <si>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</si>
  <si>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</si>
  <si>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</si>
  <si>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</si>
  <si>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</si>
  <si>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</si>
  <si>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</si>
  <si>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</si>
  <si>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</si>
  <si>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</si>
  <si>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</si>
  <si>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</si>
  <si>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</si>
  <si>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</si>
  <si>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</si>
  <si>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</si>
  <si>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</si>
  <si>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</si>
  <si>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</si>
  <si>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</si>
  <si>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</si>
  <si>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</si>
  <si>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</si>
  <si>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</si>
  <si>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</si>
  <si>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</si>
  <si>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</si>
  <si>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</si>
  <si>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</si>
  <si>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</si>
  <si>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</si>
  <si>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</si>
  <si>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</si>
  <si>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</si>
  <si>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</si>
  <si>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</si>
  <si>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</si>
  <si>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</si>
  <si>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</si>
  <si>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</si>
  <si>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</si>
  <si>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</si>
  <si>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</si>
  <si>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</si>
  <si>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</si>
  <si>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</si>
  <si>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</si>
  <si>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</si>
  <si>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</si>
  <si>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</si>
  <si>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</si>
  <si>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</si>
  <si>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</si>
  <si>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</si>
  <si>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</si>
  <si>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</si>
  <si>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</si>
  <si>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</si>
  <si>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</si>
  <si>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</si>
  <si>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</si>
  <si>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</si>
  <si>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</si>
  <si>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</si>
  <si>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</si>
  <si>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</si>
  <si>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</si>
  <si>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</si>
  <si>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</si>
  <si>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</si>
  <si>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</si>
  <si>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</si>
  <si>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</si>
  <si>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</si>
  <si>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</si>
  <si>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</si>
  <si>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</si>
  <si>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</si>
  <si>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</si>
  <si>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</si>
  <si>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</si>
  <si>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</si>
  <si>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</si>
  <si>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</si>
  <si>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</si>
  <si>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</si>
  <si>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</si>
  <si>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</si>
  <si>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</si>
  <si>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</si>
  <si>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</si>
  <si>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</si>
  <si>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</si>
  <si>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</si>
  <si>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</si>
  <si>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</si>
  <si>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</si>
  <si>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</si>
  <si>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</si>
  <si>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</si>
  <si>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</si>
  <si>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</si>
  <si>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</si>
  <si>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</si>
  <si>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</si>
  <si>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</si>
  <si>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</si>
  <si>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</si>
  <si>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</si>
  <si>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</si>
  <si>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</si>
  <si>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</si>
  <si>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</si>
  <si>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</si>
  <si>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</si>
  <si>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</si>
  <si>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</si>
  <si>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</si>
  <si>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</si>
  <si>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</si>
  <si>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</si>
  <si>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</si>
  <si>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</si>
  <si>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</si>
  <si>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</si>
  <si>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</si>
  <si>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</si>
  <si>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</si>
  <si>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</si>
  <si>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</si>
  <si>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</si>
  <si>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</si>
  <si>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</si>
  <si>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</si>
  <si>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</si>
  <si>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</si>
  <si>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</si>
  <si>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</si>
  <si>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</si>
  <si>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</si>
  <si>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</si>
  <si>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</si>
  <si>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</si>
  <si>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</si>
  <si>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</si>
  <si>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</si>
  <si>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</si>
  <si>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</si>
  <si>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</si>
  <si>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</si>
  <si>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</si>
  <si>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</si>
  <si>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</si>
  <si>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</si>
  <si>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</si>
  <si>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</si>
  <si>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</si>
  <si>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</si>
  <si>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</si>
  <si>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</si>
  <si>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</si>
  <si>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</si>
  <si>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</si>
  <si>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</si>
  <si>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</si>
  <si>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</si>
  <si>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</si>
  <si>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</si>
  <si>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</si>
  <si>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</si>
  <si>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</si>
  <si>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</si>
  <si>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</si>
  <si>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</si>
  <si>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</si>
  <si>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</si>
  <si>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</si>
  <si>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</si>
  <si>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</si>
  <si>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</si>
  <si>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</si>
  <si>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</si>
  <si>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</si>
  <si>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</si>
  <si>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</si>
  <si>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</si>
  <si>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</si>
  <si>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</si>
  <si>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</si>
  <si>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</si>
  <si>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</si>
  <si>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</si>
  <si>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</si>
  <si>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</si>
  <si>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</si>
  <si>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</si>
  <si>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</si>
  <si>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</si>
  <si>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</si>
  <si>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</si>
  <si>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</si>
  <si>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</si>
  <si>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</si>
  <si>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</si>
  <si>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</si>
  <si>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</si>
  <si>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</si>
  <si>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</si>
  <si>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</si>
  <si>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</si>
  <si>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</si>
  <si>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</si>
  <si>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</si>
  <si>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</si>
  <si>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</si>
  <si>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</si>
  <si>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</si>
  <si>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</si>
  <si>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</si>
  <si>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</si>
  <si>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</si>
  <si>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</si>
  <si>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</si>
  <si>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</si>
  <si>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</si>
  <si>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</si>
  <si>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</si>
  <si>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</si>
  <si>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</si>
  <si>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</si>
  <si>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</si>
  <si>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</si>
  <si>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</si>
  <si>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</si>
  <si>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</si>
  <si>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</si>
  <si>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</si>
  <si>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</si>
  <si>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</si>
  <si>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</si>
  <si>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</si>
  <si>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</si>
  <si>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</si>
  <si>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</si>
  <si>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</si>
  <si>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</si>
  <si>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</si>
  <si>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</si>
  <si>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</si>
  <si>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</si>
  <si>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</si>
  <si>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</si>
  <si>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</si>
  <si>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</si>
  <si>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</si>
  <si>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</si>
  <si>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</si>
  <si>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</si>
  <si>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</si>
  <si>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</si>
  <si>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</si>
  <si>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</si>
  <si>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</si>
  <si>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</si>
  <si>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</si>
  <si>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</si>
  <si>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</si>
  <si>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</si>
  <si>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</si>
  <si>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</si>
  <si>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</si>
  <si>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</si>
  <si>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</si>
  <si>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</si>
  <si>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</si>
  <si>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</si>
  <si>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</si>
  <si>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</si>
  <si>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</si>
  <si>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</si>
  <si>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</si>
  <si>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</si>
  <si>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</si>
  <si>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</si>
  <si>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</si>
  <si>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</si>
  <si>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</si>
  <si>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</si>
  <si>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</si>
  <si>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</si>
  <si>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</si>
  <si>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</si>
  <si>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</si>
  <si>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</si>
  <si>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</si>
  <si>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</si>
  <si>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</si>
  <si>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</si>
  <si>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</si>
  <si>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</si>
  <si>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</si>
  <si>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</si>
  <si>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</si>
  <si>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</si>
  <si>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</si>
  <si>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</si>
  <si>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</si>
  <si>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</si>
  <si>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</si>
  <si>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</si>
  <si>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</si>
  <si>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</si>
  <si>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</si>
  <si>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</si>
  <si>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</si>
  <si>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</si>
  <si>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</si>
  <si>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</si>
  <si>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</si>
  <si>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</si>
  <si>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</si>
  <si>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</si>
  <si>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</si>
  <si>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</si>
  <si>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</si>
  <si>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</si>
  <si>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</si>
  <si>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</si>
  <si>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</si>
  <si>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</si>
  <si>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</si>
  <si>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</si>
  <si>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</si>
  <si>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</si>
  <si>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</si>
  <si>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</si>
  <si>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</si>
  <si>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</si>
  <si>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</si>
  <si>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</si>
  <si>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</si>
  <si>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</si>
  <si>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</si>
  <si>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</si>
  <si>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</si>
  <si>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</si>
  <si>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</si>
  <si>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</si>
  <si>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</si>
  <si>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</si>
  <si>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</si>
  <si>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</si>
  <si>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</si>
  <si>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</si>
  <si>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</si>
  <si>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</si>
  <si>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</si>
  <si>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</si>
  <si>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</si>
  <si>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</si>
  <si>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</si>
  <si>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</si>
  <si>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</si>
  <si>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</si>
  <si>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</si>
  <si>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</si>
  <si>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</si>
  <si>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</si>
  <si>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</si>
  <si>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</si>
  <si>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</si>
  <si>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</si>
  <si>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</si>
  <si>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</si>
  <si>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</si>
  <si>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</si>
  <si>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</si>
  <si>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</si>
  <si>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</si>
  <si>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</si>
  <si>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</si>
  <si>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</si>
  <si>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</si>
  <si>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</si>
  <si>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</si>
  <si>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</si>
  <si>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</si>
  <si>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</si>
  <si>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</si>
  <si>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</si>
  <si>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</si>
  <si>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</si>
  <si>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</si>
  <si>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</si>
  <si>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</si>
  <si>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</si>
  <si>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</si>
  <si>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</si>
  <si>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</si>
  <si>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</si>
  <si>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</si>
  <si>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</si>
  <si>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</si>
  <si>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</si>
  <si>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</si>
  <si>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</si>
  <si>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</si>
  <si>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</si>
  <si>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</si>
  <si>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</si>
  <si>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</si>
  <si>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</si>
  <si>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</si>
  <si>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</si>
  <si>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</si>
  <si>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</si>
  <si>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</si>
  <si>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</si>
  <si>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</si>
  <si>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</si>
  <si>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</si>
  <si>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</si>
  <si>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</si>
  <si>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</si>
  <si>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</si>
  <si>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</si>
  <si>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</si>
  <si>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</si>
  <si>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</si>
  <si>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</si>
  <si>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</si>
  <si>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</si>
  <si>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</si>
  <si>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</si>
  <si>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</si>
  <si>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</si>
  <si>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</si>
  <si>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</si>
  <si>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</si>
  <si>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</si>
  <si>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</si>
  <si>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</si>
  <si>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</si>
  <si>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</si>
  <si>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</si>
  <si>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</si>
  <si>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</si>
  <si>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</si>
  <si>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</si>
  <si>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</si>
  <si>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</si>
  <si>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</si>
  <si>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</si>
  <si>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</si>
  <si>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</si>
  <si>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</si>
  <si>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</si>
  <si>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</si>
  <si>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</si>
  <si>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</si>
  <si>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</si>
  <si>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</si>
  <si>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</si>
  <si>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</si>
  <si>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</si>
  <si>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</si>
  <si>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</si>
  <si>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</si>
  <si>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</si>
  <si>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</si>
  <si>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</si>
  <si>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</si>
  <si>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</si>
  <si>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</si>
  <si>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</si>
  <si>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</si>
  <si>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</si>
  <si>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</si>
  <si>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</si>
  <si>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</si>
  <si>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</si>
  <si>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</si>
  <si>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</si>
  <si>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</si>
  <si>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</si>
  <si>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</si>
  <si>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</si>
  <si>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</si>
  <si>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</si>
  <si>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</si>
  <si>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</si>
  <si>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</si>
  <si>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</si>
  <si>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</si>
  <si>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</si>
  <si>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</si>
  <si>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</si>
  <si>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</si>
  <si>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</si>
  <si>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</si>
  <si>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</si>
  <si>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</si>
  <si>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</si>
  <si>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</si>
  <si>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</si>
  <si>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</si>
  <si>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</si>
  <si>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</si>
  <si>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</si>
  <si>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</si>
  <si>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</si>
  <si>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</si>
  <si>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</si>
  <si>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</si>
  <si>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</si>
  <si>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</si>
  <si>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</si>
  <si>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</si>
  <si>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</si>
  <si>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</si>
  <si>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</si>
  <si>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</si>
  <si>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</si>
  <si>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</si>
  <si>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</si>
  <si>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</si>
  <si>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</si>
  <si>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</si>
  <si>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</si>
  <si>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</si>
  <si>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</si>
  <si>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</si>
  <si>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</si>
  <si>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</si>
  <si>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</si>
  <si>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</si>
  <si>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</si>
  <si>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</si>
  <si>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</si>
  <si>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</si>
  <si>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</si>
  <si>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</si>
  <si>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</si>
  <si>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</si>
  <si>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</si>
  <si>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</si>
  <si>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</si>
  <si>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</si>
  <si>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</si>
  <si>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</si>
  <si>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</si>
  <si>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</si>
  <si>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</si>
  <si>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</si>
  <si>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</si>
  <si>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</si>
  <si>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</si>
  <si>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</si>
  <si>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</si>
  <si>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</si>
  <si>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</si>
  <si>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</si>
  <si>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</si>
  <si>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</si>
  <si>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</si>
  <si>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</si>
  <si>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</si>
  <si>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</si>
  <si>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</si>
  <si>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</si>
  <si>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</si>
  <si>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</si>
  <si>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</si>
  <si>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</si>
  <si>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</si>
  <si>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</si>
  <si>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</si>
  <si>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</si>
  <si>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</si>
  <si>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</si>
  <si>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</si>
  <si>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</si>
  <si>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</si>
  <si>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</si>
  <si>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</si>
  <si>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</si>
  <si>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</si>
  <si>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</si>
  <si>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</si>
  <si>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</si>
  <si>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</si>
  <si>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</si>
  <si>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</si>
  <si>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</si>
  <si>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</si>
  <si>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</si>
  <si>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</si>
  <si>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</si>
  <si>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</si>
  <si>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</si>
  <si>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</si>
  <si>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</si>
  <si>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</si>
  <si>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</si>
  <si>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</si>
  <si>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</si>
  <si>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</si>
  <si>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</si>
  <si>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</si>
  <si>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</si>
  <si>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</si>
  <si>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</si>
  <si>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</si>
  <si>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</si>
  <si>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</si>
  <si>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</si>
  <si>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</si>
  <si>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</si>
  <si>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</si>
  <si>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</si>
  <si>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</si>
  <si>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</si>
  <si>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</si>
  <si>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</si>
  <si>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</si>
  <si>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</si>
  <si>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</si>
  <si>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</si>
  <si>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</si>
  <si>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</si>
  <si>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</si>
  <si>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</si>
  <si>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</si>
  <si>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</si>
  <si>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</si>
  <si>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</si>
  <si>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</si>
  <si>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</si>
  <si>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</si>
  <si>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</si>
  <si>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</si>
  <si>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</si>
  <si>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</si>
  <si>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</si>
  <si>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</si>
  <si>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</si>
  <si>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</si>
  <si>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</si>
  <si>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</si>
  <si>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</si>
  <si>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</si>
  <si>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</si>
  <si>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</si>
  <si>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</si>
  <si>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</si>
  <si>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</si>
  <si>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</si>
  <si>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</si>
  <si>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</si>
  <si>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</si>
  <si>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</si>
  <si>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</si>
  <si>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</si>
  <si>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</si>
  <si>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</si>
  <si>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</si>
  <si>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</si>
  <si>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</si>
  <si>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</si>
  <si>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</si>
  <si>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</si>
  <si>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</si>
  <si>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</si>
  <si>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</si>
  <si>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</si>
  <si>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</si>
  <si>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</si>
  <si>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</si>
  <si>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</si>
  <si>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</si>
  <si>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</si>
  <si>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</si>
  <si>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</si>
  <si>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</si>
  <si>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</si>
  <si>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</si>
  <si>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</si>
  <si>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</si>
  <si>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</si>
  <si>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</si>
  <si>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</si>
  <si>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</si>
  <si>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</si>
  <si>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</si>
  <si>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</si>
  <si>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</si>
  <si>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</si>
  <si>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</si>
  <si>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</si>
  <si>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</si>
  <si>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</si>
  <si>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</si>
  <si>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</si>
  <si>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</si>
  <si>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</si>
  <si>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</si>
  <si>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</si>
  <si>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</si>
  <si>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</si>
  <si>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</si>
  <si>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</si>
  <si>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</si>
  <si>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</si>
  <si>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</si>
  <si>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</si>
  <si>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</si>
  <si>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</si>
  <si>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</si>
  <si>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</si>
  <si>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</si>
  <si>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</si>
  <si>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</si>
  <si>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</si>
  <si>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</si>
  <si>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</si>
  <si>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</si>
  <si>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</si>
  <si>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</si>
  <si>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</si>
  <si>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</si>
  <si>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</si>
  <si>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</si>
  <si>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</si>
  <si>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</si>
  <si>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</si>
  <si>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</si>
  <si>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</si>
  <si>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</si>
  <si>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</si>
  <si>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</si>
  <si>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</si>
  <si>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</si>
  <si>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</si>
  <si>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</si>
  <si>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</si>
  <si>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</si>
  <si>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</si>
  <si>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</si>
  <si>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</si>
  <si>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</si>
  <si>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</si>
  <si>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</si>
  <si>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</si>
  <si>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</si>
  <si>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</si>
  <si>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</si>
  <si>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</si>
  <si>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</si>
  <si>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</si>
  <si>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</si>
  <si>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</si>
  <si>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</si>
  <si>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</si>
  <si>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</si>
  <si>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</si>
  <si>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</si>
  <si>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</si>
  <si>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</si>
  <si>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</si>
  <si>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</si>
  <si>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</si>
  <si>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</si>
  <si>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</si>
  <si>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</si>
  <si>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</si>
  <si>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</si>
  <si>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</si>
  <si>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</si>
  <si>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</si>
  <si>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</si>
  <si>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</si>
  <si>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</si>
  <si>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</si>
  <si>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</si>
  <si>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</si>
  <si>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</si>
  <si>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</si>
  <si>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</si>
  <si>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</si>
  <si>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</si>
  <si>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</si>
  <si>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</si>
  <si>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</si>
  <si>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</si>
  <si>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</si>
  <si>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</si>
  <si>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</si>
  <si>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</si>
  <si>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</si>
  <si>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</si>
  <si>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</si>
  <si>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</si>
  <si>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</si>
  <si>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</si>
  <si>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</si>
  <si>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</si>
  <si>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</si>
  <si>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</si>
  <si>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</si>
  <si>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</si>
  <si>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</si>
  <si>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</si>
  <si>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</si>
  <si>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</si>
  <si>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</si>
  <si>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</si>
  <si>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</si>
  <si>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</si>
  <si>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</si>
  <si>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</si>
  <si>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</si>
  <si>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</si>
  <si>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</si>
  <si>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</si>
  <si>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</si>
  <si>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</si>
  <si>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</si>
  <si>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</si>
  <si>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</si>
  <si>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</si>
  <si>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</si>
  <si>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</si>
  <si>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</si>
  <si>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</si>
  <si>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</si>
  <si>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</si>
  <si>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</si>
  <si>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</si>
  <si>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</si>
  <si>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</si>
  <si>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</si>
  <si>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</si>
  <si>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</si>
  <si>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</si>
  <si>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</si>
  <si>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</si>
  <si>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</si>
  <si>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</si>
  <si>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</si>
  <si>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</si>
  <si>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</si>
  <si>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</si>
  <si>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</si>
  <si>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</si>
  <si>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</si>
  <si>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</si>
  <si>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</si>
  <si>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</si>
  <si>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</si>
  <si>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</si>
  <si>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</si>
  <si>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</si>
  <si>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</si>
  <si>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</si>
  <si>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</si>
  <si>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</si>
  <si>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</si>
  <si>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</si>
  <si>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</si>
  <si>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</si>
  <si>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</si>
  <si>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</si>
  <si>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</si>
  <si>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</si>
  <si>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</si>
  <si>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</si>
  <si>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</si>
  <si>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</si>
  <si>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</si>
  <si>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</si>
  <si>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</si>
  <si>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</si>
  <si>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</si>
  <si>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</si>
  <si>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</si>
  <si>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</si>
  <si>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</si>
  <si>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</si>
  <si>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</si>
  <si>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</si>
  <si>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</si>
  <si>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</si>
  <si>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</si>
  <si>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</si>
  <si>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</si>
  <si>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</si>
  <si>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</si>
  <si>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</si>
  <si>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</si>
  <si>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</si>
  <si>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</si>
  <si>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</si>
  <si>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</si>
  <si>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</si>
  <si>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</si>
  <si>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</si>
  <si>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</si>
  <si>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</si>
  <si>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</si>
  <si>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</si>
  <si>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</si>
  <si>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</si>
  <si>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</si>
  <si>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</si>
  <si>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</si>
  <si>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</si>
  <si>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</si>
  <si>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</si>
  <si>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</si>
  <si>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</si>
  <si>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</si>
  <si>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</si>
  <si>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</si>
  <si>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</si>
  <si>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</si>
  <si>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</si>
  <si>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</si>
  <si>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</si>
  <si>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</si>
  <si>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</si>
  <si>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</si>
  <si>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</si>
  <si>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</si>
  <si>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</si>
  <si>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</si>
  <si>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</si>
  <si>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</si>
  <si>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</si>
  <si>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</si>
  <si>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</si>
  <si>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</si>
  <si>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</si>
  <si>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</si>
  <si>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</si>
  <si>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</si>
  <si>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</si>
  <si>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</si>
  <si>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</si>
  <si>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</si>
  <si>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</si>
  <si>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</si>
  <si>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</si>
  <si>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</si>
  <si>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</si>
  <si>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</si>
  <si>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</si>
  <si>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</si>
  <si>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</si>
  <si>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</si>
  <si>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</si>
  <si>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</si>
  <si>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</si>
  <si>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</si>
  <si>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</si>
  <si>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</si>
  <si>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</si>
  <si>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</si>
  <si>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</si>
  <si>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</si>
  <si>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</si>
  <si>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</si>
  <si>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</si>
  <si>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</si>
  <si>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</si>
  <si>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</si>
  <si>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</si>
  <si>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</si>
  <si>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</si>
  <si>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</si>
  <si>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</si>
  <si>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</si>
  <si>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</si>
  <si>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</si>
  <si>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</si>
  <si>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</si>
  <si>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</si>
  <si>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</si>
  <si>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</si>
  <si>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</si>
  <si>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</si>
  <si>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</si>
  <si>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</si>
  <si>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</si>
  <si>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</si>
  <si>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</si>
  <si>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</si>
  <si>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</si>
  <si>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</si>
  <si>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</si>
  <si>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</si>
  <si>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</si>
  <si>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</si>
  <si>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</si>
  <si>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</si>
  <si>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</si>
  <si>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</si>
  <si>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</si>
  <si>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</si>
  <si>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</si>
  <si>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</si>
  <si>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</si>
  <si>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</si>
  <si>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</si>
  <si>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</si>
  <si>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</si>
  <si>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</si>
  <si>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</si>
  <si>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</si>
  <si>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</si>
  <si>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</si>
  <si>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</si>
  <si>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</si>
  <si>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</si>
  <si>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</si>
  <si>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</si>
  <si>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</si>
  <si>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</si>
  <si>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</si>
  <si>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</si>
  <si>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</si>
  <si>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</si>
  <si>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</si>
  <si>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</si>
  <si>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</si>
  <si>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</si>
  <si>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</si>
  <si>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</si>
  <si>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</si>
  <si>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</si>
  <si>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</si>
  <si>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</si>
  <si>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</si>
  <si>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</si>
  <si>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</si>
  <si>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</si>
  <si>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</si>
  <si>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</si>
  <si>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</si>
  <si>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</si>
  <si>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</si>
  <si>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</si>
  <si>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</si>
  <si>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</si>
  <si>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</si>
  <si>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</si>
  <si>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</si>
  <si>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</si>
  <si>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</si>
  <si>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</si>
  <si>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</si>
  <si>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</si>
  <si>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</si>
  <si>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</si>
  <si>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</si>
  <si>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</si>
  <si>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</si>
  <si>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</si>
  <si>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</si>
  <si>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</si>
  <si>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</si>
  <si>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</si>
  <si>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</si>
  <si>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</si>
  <si>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</si>
  <si>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</si>
  <si>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</si>
  <si>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</si>
  <si>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</si>
  <si>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</si>
  <si>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</si>
  <si>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</si>
  <si>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</si>
  <si>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</si>
  <si>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</si>
  <si>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</si>
  <si>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</si>
  <si>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</si>
  <si>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</si>
  <si>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</si>
  <si>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</si>
  <si>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</si>
  <si>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</si>
  <si>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</si>
  <si>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</si>
  <si>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</si>
  <si>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</si>
  <si>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</si>
  <si>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</si>
  <si>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</si>
  <si>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</si>
  <si>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</si>
  <si>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</si>
  <si>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</si>
  <si>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</si>
  <si>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</si>
  <si>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</si>
  <si>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</si>
  <si>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</si>
  <si>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</si>
  <si>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</si>
  <si>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</si>
  <si>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</si>
  <si>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</si>
  <si>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</si>
  <si>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</si>
  <si>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</si>
  <si>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</si>
  <si>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</si>
  <si>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</si>
  <si>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</si>
  <si>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</si>
  <si>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</si>
  <si>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</si>
  <si>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</si>
  <si>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</si>
  <si>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</si>
  <si>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</si>
  <si>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</si>
  <si>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</si>
  <si>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</si>
  <si>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</si>
  <si>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</si>
  <si>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</si>
  <si>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</si>
  <si>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</si>
  <si>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</si>
  <si>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</si>
  <si>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</si>
  <si>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</si>
  <si>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</si>
  <si>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</si>
  <si>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</si>
  <si>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</si>
  <si>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</si>
  <si>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</si>
  <si>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</si>
  <si>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</si>
  <si>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</si>
  <si>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</si>
  <si>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</si>
  <si>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</si>
  <si>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</si>
  <si>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</si>
  <si>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</si>
  <si>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</si>
  <si>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</si>
  <si>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</si>
  <si>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</si>
  <si>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</si>
  <si>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</si>
  <si>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</si>
  <si>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</si>
  <si>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</si>
  <si>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</si>
  <si>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</si>
  <si>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</si>
  <si>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</si>
  <si>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</si>
  <si>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</si>
  <si>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</si>
  <si>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</si>
  <si>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</si>
  <si>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</si>
  <si>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</si>
  <si>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</si>
  <si>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</si>
  <si>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</si>
  <si>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</si>
  <si>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</si>
  <si>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</si>
  <si>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</si>
  <si>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</si>
  <si>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</si>
  <si>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</si>
  <si>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</si>
  <si>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</si>
  <si>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</si>
  <si>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</si>
  <si>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</si>
  <si>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</si>
  <si>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</si>
  <si>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</si>
  <si>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</si>
  <si>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</si>
  <si>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</si>
  <si>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</si>
  <si>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</si>
  <si>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</si>
  <si>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</si>
  <si>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</si>
  <si>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</si>
  <si>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</si>
  <si>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</si>
  <si>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</si>
  <si>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</si>
  <si>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</si>
  <si>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</si>
  <si>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</si>
  <si>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</si>
  <si>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</si>
  <si>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</si>
  <si>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</si>
  <si>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</si>
  <si>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</si>
  <si>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</si>
  <si>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</si>
  <si>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</si>
  <si>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</si>
  <si>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</si>
  <si>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</si>
  <si>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</si>
  <si>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</si>
  <si>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</si>
  <si>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</si>
  <si>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</si>
  <si>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</si>
  <si>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</si>
  <si>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</si>
  <si>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</si>
  <si>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</si>
  <si>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</si>
  <si>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</si>
  <si>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</si>
  <si>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</si>
  <si>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</si>
  <si>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</si>
  <si>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</si>
  <si>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</si>
  <si>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</si>
  <si>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</si>
  <si>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</si>
  <si>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</si>
  <si>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</si>
  <si>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</si>
  <si>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</si>
  <si>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</si>
  <si>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</si>
  <si>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</si>
  <si>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</si>
  <si>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</si>
  <si>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</si>
  <si>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</si>
  <si>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</si>
  <si>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</si>
  <si>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</si>
  <si>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</si>
  <si>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</si>
  <si>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</si>
  <si>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</si>
  <si>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</si>
  <si>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</si>
  <si>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</si>
  <si>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</si>
  <si>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</si>
  <si>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</si>
  <si>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</si>
  <si>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</si>
  <si>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</si>
  <si>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</si>
  <si>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</si>
  <si>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</si>
  <si>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</si>
  <si>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</si>
  <si>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</si>
  <si>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</si>
  <si>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</si>
  <si>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</si>
  <si>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</si>
  <si>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</si>
  <si>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</si>
  <si>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</si>
  <si>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</si>
  <si>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</si>
  <si>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</si>
  <si>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</si>
  <si>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</si>
  <si>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</si>
  <si>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</si>
  <si>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</si>
  <si>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</si>
  <si>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</si>
  <si>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</si>
  <si>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</si>
  <si>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</si>
  <si>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</si>
  <si>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</si>
  <si>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</si>
  <si>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</si>
  <si>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</si>
  <si>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</si>
  <si>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</si>
  <si>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</si>
  <si>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</si>
  <si>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</si>
  <si>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</si>
  <si>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</si>
  <si>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</si>
  <si>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</si>
  <si>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</si>
  <si>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</si>
  <si>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</si>
  <si>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</si>
  <si>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</si>
  <si>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</si>
  <si>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</si>
  <si>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</si>
  <si>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</si>
  <si>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</si>
  <si>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</si>
  <si>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</si>
  <si>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</si>
  <si>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</si>
  <si>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</si>
  <si>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</si>
  <si>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</si>
  <si>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</si>
  <si>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</si>
  <si>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</si>
  <si>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</si>
  <si>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</si>
  <si>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</si>
  <si>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</si>
  <si>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</si>
  <si>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</si>
  <si>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</si>
  <si>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</si>
  <si>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</si>
  <si>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</si>
  <si>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</si>
  <si>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</si>
  <si>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</si>
  <si>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</si>
  <si>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</si>
  <si>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</si>
  <si>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</si>
  <si>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</si>
  <si>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</si>
  <si>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</si>
  <si>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</si>
  <si>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</si>
  <si>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</si>
  <si>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</si>
  <si>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</si>
  <si>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</si>
  <si>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</si>
  <si>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</si>
  <si>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</si>
  <si>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</si>
  <si>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</si>
  <si>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</si>
  <si>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</si>
  <si>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</si>
  <si>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</si>
  <si>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</si>
  <si>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</si>
  <si>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</si>
  <si>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</si>
  <si>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</si>
  <si>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</si>
  <si>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</si>
  <si>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</si>
  <si>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</si>
  <si>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</si>
  <si>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</si>
  <si>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</si>
  <si>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</si>
  <si>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</si>
  <si>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</si>
  <si>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</si>
  <si>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</si>
  <si>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</si>
  <si>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</si>
  <si>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</si>
  <si>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</si>
  <si>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</si>
  <si>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</si>
  <si>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</si>
  <si>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</si>
  <si>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</si>
  <si>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</si>
  <si>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</si>
  <si>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</si>
  <si>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</si>
  <si>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</si>
  <si>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</si>
  <si>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</si>
  <si>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</si>
  <si>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</si>
  <si>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</si>
  <si>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</si>
  <si>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</si>
  <si>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</si>
  <si>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</si>
  <si>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</si>
  <si>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</si>
  <si>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</si>
  <si>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</si>
  <si>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</si>
  <si>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</si>
  <si>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</si>
  <si>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</si>
  <si>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</si>
  <si>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</si>
  <si>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</si>
  <si>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</si>
  <si>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</si>
  <si>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</si>
  <si>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</si>
  <si>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</si>
  <si>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</si>
  <si>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</si>
  <si>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</si>
  <si>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</si>
  <si>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</si>
  <si>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</si>
  <si>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</si>
  <si>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</si>
  <si>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</si>
  <si>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</si>
  <si>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</si>
  <si>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</si>
  <si>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</si>
  <si>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</si>
  <si>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</si>
  <si>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</si>
  <si>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</si>
  <si>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</si>
  <si>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</si>
  <si>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</si>
  <si>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</si>
  <si>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</si>
  <si>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</si>
  <si>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</si>
  <si>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</si>
  <si>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</si>
  <si>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</si>
  <si>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</si>
  <si>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</si>
  <si>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</si>
  <si>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</si>
  <si>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</si>
  <si>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</si>
  <si>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</si>
  <si>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</si>
  <si>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</si>
  <si>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</si>
  <si>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</si>
  <si>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</si>
  <si>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</si>
  <si>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</si>
  <si>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</si>
  <si>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</si>
  <si>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</si>
  <si>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</si>
  <si>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</si>
  <si>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</si>
  <si>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</si>
  <si>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</si>
  <si>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</si>
  <si>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</si>
  <si>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</si>
  <si>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</si>
  <si>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</si>
  <si>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</si>
  <si>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</si>
  <si>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</si>
  <si>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</si>
  <si>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</si>
  <si>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</si>
  <si>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</si>
  <si>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</si>
  <si>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</si>
  <si>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</si>
  <si>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</si>
  <si>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</si>
  <si>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</si>
  <si>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</si>
  <si>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</si>
  <si>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</si>
  <si>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</si>
  <si>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</si>
  <si>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</si>
  <si>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</si>
  <si>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</si>
  <si>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</si>
  <si>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</si>
  <si>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</si>
  <si>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</si>
  <si>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</si>
  <si>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</si>
  <si>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</si>
  <si>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</si>
  <si>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</si>
  <si>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</si>
  <si>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</si>
  <si>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</si>
  <si>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</si>
  <si>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</si>
  <si>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</si>
  <si>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</si>
  <si>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</si>
  <si>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</si>
  <si>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</si>
  <si>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</si>
  <si>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</si>
  <si>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</si>
  <si>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</si>
  <si>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</si>
  <si>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</si>
  <si>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</si>
  <si>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</si>
  <si>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</si>
  <si>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</si>
  <si>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</si>
  <si>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</si>
  <si>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</si>
  <si>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</si>
  <si>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</si>
  <si>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</si>
  <si>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</si>
  <si>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</si>
  <si>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</si>
  <si>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</si>
  <si>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</si>
  <si>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</si>
  <si>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</si>
  <si>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</si>
  <si>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</si>
  <si>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</si>
  <si>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</si>
  <si>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</si>
  <si>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</si>
  <si>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</si>
  <si>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</si>
  <si>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</si>
  <si>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</si>
  <si>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</si>
  <si>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</si>
  <si>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</si>
  <si>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</si>
  <si>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</si>
  <si>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</si>
  <si>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</si>
  <si>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</si>
  <si>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</si>
  <si>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</si>
  <si>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</si>
  <si>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</si>
  <si>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</si>
  <si>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</si>
  <si>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</si>
  <si>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</si>
  <si>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</si>
  <si>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</si>
  <si>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</si>
  <si>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</si>
  <si>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</si>
  <si>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</si>
  <si>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</si>
  <si>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</si>
  <si>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</si>
  <si>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</si>
  <si>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</si>
  <si>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</si>
  <si>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</si>
  <si>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</si>
  <si>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</si>
  <si>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</si>
  <si>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</si>
  <si>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</si>
  <si>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</si>
  <si>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</si>
  <si>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</si>
  <si>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</si>
  <si>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</si>
  <si>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</si>
  <si>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</si>
  <si>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</si>
  <si>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</si>
  <si>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</si>
  <si>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</si>
  <si>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</si>
  <si>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</si>
  <si>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</si>
  <si>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</si>
  <si>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</si>
  <si>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</si>
  <si>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</si>
  <si>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</si>
  <si>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</si>
  <si>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</si>
  <si>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</si>
  <si>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</si>
  <si>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</si>
  <si>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</si>
  <si>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</si>
  <si>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</si>
  <si>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</si>
  <si>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</si>
  <si>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</si>
  <si>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</si>
  <si>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</si>
  <si>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</si>
  <si>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</si>
  <si>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</si>
  <si>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</si>
  <si>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</si>
  <si>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</si>
  <si>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</si>
  <si>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</si>
  <si>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</si>
  <si>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</si>
  <si>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</si>
  <si>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</si>
  <si>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</si>
  <si>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</si>
  <si>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</si>
  <si>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</si>
  <si>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</si>
  <si>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</si>
  <si>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</si>
  <si>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</si>
  <si>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</si>
  <si>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</si>
  <si>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</si>
  <si>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</si>
  <si>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</si>
  <si>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</si>
  <si>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</si>
  <si>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</si>
  <si>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</si>
  <si>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</si>
  <si>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</si>
  <si>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</si>
  <si>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</si>
  <si>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</si>
  <si>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</si>
  <si>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</si>
  <si>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</si>
  <si>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</si>
  <si>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</si>
  <si>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</si>
  <si>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</si>
  <si>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</si>
  <si>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</si>
  <si>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</si>
  <si>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</si>
  <si>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</si>
  <si>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</si>
  <si>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</si>
  <si>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</si>
  <si>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</si>
  <si>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</si>
  <si>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</si>
  <si>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</si>
  <si>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</si>
  <si>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</si>
  <si>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</si>
  <si>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</si>
  <si>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</si>
  <si>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</si>
  <si>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</si>
  <si>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</si>
  <si>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</si>
  <si>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</si>
  <si>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</si>
  <si>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</si>
  <si>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</si>
  <si>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</si>
  <si>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</si>
  <si>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</si>
  <si>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</si>
  <si>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</si>
  <si>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</si>
  <si>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</si>
  <si>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</si>
  <si>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</si>
  <si>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</si>
  <si>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</si>
  <si>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</si>
  <si>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</si>
  <si>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</si>
  <si>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</si>
  <si>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</si>
  <si>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</si>
  <si>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</si>
  <si>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</si>
  <si>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</si>
  <si>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</si>
  <si>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</si>
  <si>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</si>
  <si>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</si>
  <si>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</si>
  <si>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</si>
  <si>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</si>
  <si>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</si>
  <si>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</si>
  <si>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</si>
  <si>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</si>
  <si>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</si>
  <si>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</si>
  <si>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</si>
  <si>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</si>
  <si>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</si>
  <si>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</si>
  <si>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</si>
  <si>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</si>
  <si>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</si>
  <si>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</si>
  <si>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</si>
  <si>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</si>
  <si>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</si>
  <si>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</si>
  <si>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</si>
  <si>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</si>
  <si>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</si>
  <si>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</si>
  <si>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</si>
  <si>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</si>
  <si>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</si>
  <si>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</si>
  <si>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</si>
  <si>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</si>
  <si>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</si>
  <si>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</si>
  <si>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</si>
  <si>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</si>
  <si>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</si>
  <si>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</si>
  <si>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</si>
  <si>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</si>
  <si>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</si>
  <si>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</si>
  <si>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</si>
  <si>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</si>
  <si>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</si>
  <si>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</si>
  <si>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</si>
  <si>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</si>
  <si>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</si>
  <si>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</si>
  <si>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</si>
  <si>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</si>
  <si>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</si>
  <si>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</si>
  <si>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</si>
  <si>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</si>
  <si>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</si>
  <si>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</si>
  <si>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</si>
  <si>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</si>
  <si>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</si>
  <si>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</si>
  <si>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</si>
  <si>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</si>
  <si>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</si>
  <si>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</si>
  <si>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</si>
  <si>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</si>
  <si>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</si>
  <si>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</si>
  <si>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</si>
  <si>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</si>
  <si>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</si>
  <si>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</si>
  <si>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</si>
  <si>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</si>
  <si>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</si>
  <si>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</si>
  <si>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</si>
  <si>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</si>
  <si>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</si>
  <si>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</si>
  <si>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</si>
  <si>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</si>
  <si>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</si>
  <si>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</si>
  <si>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</si>
  <si>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</si>
  <si>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</si>
  <si>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</si>
  <si>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</si>
  <si>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</si>
  <si>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</si>
  <si>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</si>
  <si>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</si>
  <si>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</si>
  <si>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</si>
  <si>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</si>
  <si>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</si>
  <si>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</si>
  <si>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</si>
  <si>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</si>
  <si>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</si>
  <si>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</si>
  <si>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</si>
  <si>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</si>
  <si>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</si>
  <si>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</si>
  <si>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</si>
  <si>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</si>
  <si>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</si>
  <si>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</si>
  <si>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</si>
  <si>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</si>
  <si>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</si>
  <si>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</si>
  <si>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</si>
  <si>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</si>
  <si>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</si>
  <si>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</si>
  <si>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</si>
  <si>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</si>
  <si>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</si>
  <si>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</si>
  <si>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</si>
  <si>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</si>
  <si>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</si>
  <si>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</si>
  <si>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</si>
  <si>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</si>
  <si>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</si>
  <si>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</si>
  <si>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</si>
  <si>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</si>
  <si>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</si>
  <si>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</si>
  <si>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</si>
  <si>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</si>
  <si>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</si>
  <si>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</si>
  <si>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</si>
  <si>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</si>
  <si>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</si>
  <si>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</si>
  <si>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</si>
  <si>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</si>
  <si>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</si>
  <si>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</si>
  <si>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</si>
  <si>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</si>
  <si>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</si>
  <si>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</si>
  <si>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</si>
  <si>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</si>
  <si>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</si>
  <si>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</si>
  <si>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</si>
  <si>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</si>
  <si>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</si>
  <si>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</si>
  <si>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</si>
  <si>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</si>
  <si>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</si>
  <si>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</si>
  <si>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</si>
  <si>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</si>
  <si>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</si>
  <si>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</si>
  <si>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</si>
  <si>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</si>
  <si>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</si>
  <si>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</si>
  <si>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</si>
  <si>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</si>
  <si>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</si>
  <si>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</si>
  <si>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</si>
  <si>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</si>
  <si>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</si>
  <si>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</si>
  <si>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</si>
  <si>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</si>
  <si>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</si>
  <si>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</si>
  <si>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</si>
  <si>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</si>
  <si>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</si>
  <si>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</si>
  <si>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</si>
  <si>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</si>
  <si>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</si>
  <si>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</si>
  <si>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</si>
  <si>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</si>
  <si>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</si>
  <si>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</si>
  <si>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</si>
  <si>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</si>
  <si>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</si>
  <si>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</si>
  <si>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</si>
  <si>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</si>
  <si>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</si>
  <si>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</si>
  <si>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</si>
  <si>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</si>
  <si>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</si>
  <si>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</si>
  <si>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</si>
  <si>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</si>
  <si>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</si>
  <si>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</si>
  <si>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</si>
  <si>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</si>
  <si>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</si>
  <si>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</si>
  <si>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</si>
  <si>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</si>
  <si>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</si>
  <si>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</si>
  <si>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</si>
  <si>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</si>
  <si>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</si>
  <si>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</si>
  <si>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</si>
  <si>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</si>
  <si>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</si>
  <si>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</si>
  <si>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</si>
  <si>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</si>
  <si>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</si>
  <si>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</si>
  <si>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</si>
  <si>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</si>
  <si>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</si>
  <si>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</si>
  <si>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</si>
  <si>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</si>
  <si>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</si>
  <si>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</si>
  <si>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</si>
  <si>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</si>
  <si>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</si>
  <si>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</si>
  <si>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</si>
  <si>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</si>
  <si>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</si>
  <si>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</si>
  <si>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</si>
  <si>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</si>
  <si>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</si>
  <si>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</si>
  <si>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</si>
  <si>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</si>
  <si>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</si>
  <si>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</si>
  <si>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</si>
  <si>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</si>
  <si>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</si>
  <si>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</si>
  <si>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</si>
  <si>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</si>
  <si>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</si>
  <si>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</si>
  <si>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</si>
  <si>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</si>
  <si>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</si>
  <si>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</si>
  <si>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</si>
  <si>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</si>
  <si>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</si>
  <si>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</si>
  <si>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</si>
  <si>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</si>
  <si>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</si>
  <si>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</si>
  <si>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</si>
  <si>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</si>
  <si>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</si>
  <si>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</si>
  <si>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</si>
  <si>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</si>
  <si>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</si>
  <si>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</si>
  <si>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</si>
  <si>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</si>
  <si>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</si>
  <si>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</si>
  <si>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</si>
  <si>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</si>
  <si>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</si>
  <si>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</si>
  <si>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</si>
  <si>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</si>
  <si>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</si>
  <si>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</si>
  <si>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</si>
  <si>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</si>
  <si>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</si>
  <si>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</si>
  <si>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</si>
  <si>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</si>
  <si>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</si>
  <si>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</si>
  <si>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</si>
  <si>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</si>
  <si>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</si>
  <si>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</si>
  <si>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</si>
  <si>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</si>
  <si>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</si>
  <si>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</si>
  <si>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</si>
  <si>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</si>
  <si>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</si>
  <si>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</si>
  <si>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</si>
  <si>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</si>
  <si>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</si>
  <si>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</si>
  <si>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</si>
  <si>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</si>
  <si>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</si>
  <si>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</si>
  <si>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</si>
  <si>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</si>
  <si>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</si>
  <si>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</si>
  <si>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</si>
  <si>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</si>
  <si>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</si>
  <si>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</si>
  <si>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</si>
  <si>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</si>
  <si>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</si>
  <si>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</si>
  <si>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</si>
  <si>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</si>
  <si>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</si>
  <si>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</si>
  <si>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</si>
  <si>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</si>
  <si>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</si>
  <si>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</si>
  <si>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</si>
  <si>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</si>
  <si>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</si>
  <si>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</si>
  <si>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</si>
  <si>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</si>
  <si>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</si>
  <si>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</si>
  <si>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</si>
  <si>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</si>
  <si>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</si>
  <si>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</si>
  <si>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</si>
  <si>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</si>
  <si>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</si>
  <si>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</si>
  <si>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</si>
  <si>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</si>
  <si>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</si>
  <si>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</si>
  <si>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</si>
  <si>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</si>
  <si>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</si>
  <si>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</si>
  <si>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</si>
  <si>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</si>
  <si>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</si>
  <si>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</si>
  <si>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</si>
  <si>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</si>
  <si>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</si>
  <si>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</si>
  <si>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</si>
  <si>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</si>
  <si>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</si>
  <si>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</si>
  <si>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</si>
  <si>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</si>
  <si>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</si>
  <si>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</si>
  <si>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</si>
  <si>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</si>
  <si>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</si>
  <si>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</si>
  <si>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</si>
  <si>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</si>
  <si>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</si>
  <si>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</si>
  <si>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</si>
  <si>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</si>
  <si>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</si>
  <si>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</si>
  <si>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</si>
  <si>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</si>
  <si>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</si>
  <si>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</si>
  <si>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</si>
  <si>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</si>
  <si>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</si>
  <si>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</si>
  <si>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</si>
  <si>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</si>
  <si>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</si>
  <si>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</si>
  <si>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</si>
  <si>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</si>
  <si>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</si>
  <si>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</si>
  <si>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</si>
  <si>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</si>
  <si>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</si>
  <si>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</si>
  <si>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</si>
  <si>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</si>
  <si>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</si>
  <si>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</si>
  <si>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</si>
  <si>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</si>
  <si>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</si>
  <si>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</si>
  <si>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</si>
  <si>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</si>
  <si>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</si>
  <si>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</si>
  <si>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</si>
  <si>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</si>
  <si>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</si>
  <si>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</si>
  <si>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</si>
  <si>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</si>
  <si>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</si>
  <si>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</si>
  <si>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</si>
  <si>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</si>
  <si>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</si>
  <si>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</si>
  <si>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</si>
  <si>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</si>
  <si>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</si>
  <si>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</si>
  <si>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</si>
  <si>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</si>
  <si>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</si>
  <si>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</si>
  <si>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</si>
  <si>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</si>
  <si>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</si>
  <si>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</si>
  <si>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</si>
  <si>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</si>
  <si>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</si>
  <si>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</si>
  <si>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</si>
  <si>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</si>
  <si>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</si>
  <si>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</si>
  <si>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</si>
  <si>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</si>
  <si>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</si>
  <si>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</si>
  <si>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</si>
  <si>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</si>
  <si>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</si>
  <si>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</si>
  <si>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</si>
  <si>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</si>
  <si>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</si>
  <si>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</si>
  <si>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</si>
  <si>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</si>
  <si>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</si>
  <si>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</si>
  <si>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</si>
  <si>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</si>
  <si>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</si>
  <si>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</si>
  <si>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</si>
  <si>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</si>
  <si>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</si>
  <si>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</si>
  <si>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</si>
  <si>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</si>
  <si>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</si>
  <si>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</si>
  <si>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</si>
  <si>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</si>
  <si>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</si>
  <si>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</si>
  <si>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</si>
  <si>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</si>
  <si>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</si>
  <si>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</si>
  <si>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</si>
  <si>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</si>
  <si>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</si>
  <si>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</si>
  <si>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</si>
  <si>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</si>
  <si>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</si>
  <si>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</si>
  <si>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</si>
  <si>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</si>
  <si>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</si>
  <si>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</si>
  <si>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</si>
  <si>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</si>
  <si>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</si>
  <si>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</si>
  <si>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</si>
  <si>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</si>
  <si>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</si>
  <si>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</si>
  <si>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</si>
  <si>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</si>
  <si>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</si>
  <si>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</si>
  <si>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</si>
  <si>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</si>
  <si>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</si>
  <si>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</si>
  <si>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</si>
  <si>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</si>
  <si>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</si>
  <si>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</si>
  <si>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</si>
  <si>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</si>
  <si>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</si>
  <si>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</si>
  <si>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</si>
  <si>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</si>
  <si>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</si>
  <si>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</si>
  <si>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</si>
  <si>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</si>
  <si>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</si>
  <si>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</si>
  <si>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</si>
  <si>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</si>
  <si>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</si>
  <si>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</si>
  <si>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</si>
  <si>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</si>
  <si>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</si>
  <si>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</si>
  <si>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</si>
  <si>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</si>
  <si>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</si>
  <si>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</si>
  <si>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</si>
  <si>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</si>
  <si>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</si>
  <si>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</si>
  <si>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</si>
  <si>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</si>
  <si>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</si>
  <si>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</si>
  <si>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</si>
  <si>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</si>
  <si>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</si>
  <si>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</si>
  <si>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</si>
  <si>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</si>
  <si>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</si>
  <si>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</si>
  <si>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</si>
  <si>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</si>
  <si>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</si>
  <si>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</si>
  <si>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</si>
  <si>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</si>
  <si>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</si>
  <si>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</si>
  <si>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</si>
  <si>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</si>
  <si>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</si>
  <si>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</si>
  <si>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</si>
  <si>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</si>
  <si>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</si>
  <si>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</si>
  <si>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</si>
  <si>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</si>
  <si>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</si>
  <si>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</si>
  <si>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</si>
  <si>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</si>
  <si>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</si>
  <si>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</si>
  <si>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</si>
  <si>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</si>
  <si>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</si>
  <si>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</si>
  <si>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</si>
  <si>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</si>
  <si>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</si>
  <si>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</si>
  <si>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</si>
  <si>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</si>
  <si>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</si>
  <si>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</si>
  <si>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</si>
  <si>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</si>
  <si>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</si>
  <si>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</si>
  <si>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</si>
  <si>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</si>
  <si>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</si>
  <si>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</si>
  <si>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</si>
  <si>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</si>
  <si>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</si>
  <si>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</si>
  <si>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</si>
  <si>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</si>
  <si>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</si>
  <si>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</si>
  <si>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</si>
  <si>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</si>
  <si>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</si>
  <si>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</si>
  <si>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</si>
  <si>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</si>
  <si>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</si>
  <si>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</si>
  <si>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</si>
  <si>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</si>
  <si>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</si>
  <si>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</si>
  <si>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</si>
  <si>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</si>
  <si>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</si>
  <si>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</si>
  <si>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</si>
  <si>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</si>
  <si>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</si>
  <si>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</si>
  <si>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</si>
  <si>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</si>
  <si>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</si>
  <si>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</si>
  <si>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</si>
  <si>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</si>
  <si>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</si>
  <si>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</si>
  <si>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</si>
  <si>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</si>
  <si>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</si>
  <si>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</si>
  <si>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</si>
  <si>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</si>
  <si>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</si>
  <si>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</si>
  <si>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</si>
  <si>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</si>
  <si>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</si>
  <si>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</si>
  <si>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</si>
  <si>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</si>
  <si>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</si>
  <si>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</si>
  <si>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</si>
  <si>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</si>
  <si>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</si>
  <si>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</si>
  <si>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</si>
  <si>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</si>
  <si>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</si>
  <si>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</si>
  <si>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</si>
  <si>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</si>
  <si>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</si>
  <si>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</si>
  <si>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</si>
  <si>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</si>
  <si>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</si>
  <si>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</si>
  <si>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</si>
  <si>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</si>
  <si>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</si>
  <si>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</si>
  <si>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</si>
  <si>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</si>
  <si>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</si>
  <si>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</si>
  <si>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</si>
  <si>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</si>
  <si>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</si>
  <si>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</si>
  <si>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</si>
  <si>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</si>
  <si>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</si>
  <si>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</si>
  <si>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</si>
  <si>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</si>
  <si>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</si>
  <si>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</si>
  <si>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</si>
  <si>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</si>
  <si>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</si>
  <si>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</si>
  <si>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</si>
  <si>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</si>
  <si>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</si>
  <si>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</si>
  <si>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</si>
  <si>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</si>
  <si>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</si>
  <si>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</si>
  <si>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</si>
  <si>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</si>
  <si>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</si>
  <si>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</si>
  <si>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</si>
  <si>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</si>
  <si>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</si>
  <si>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</si>
  <si>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</si>
  <si>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</si>
  <si>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</si>
  <si>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</si>
  <si>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</si>
  <si>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</si>
  <si>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</si>
  <si>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</si>
  <si>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</si>
  <si>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</si>
  <si>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</si>
  <si>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</si>
  <si>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</si>
  <si>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</si>
  <si>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</si>
  <si>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</si>
  <si>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</si>
  <si>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</si>
  <si>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</si>
  <si>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</si>
  <si>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</si>
  <si>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</si>
  <si>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</si>
  <si>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</si>
  <si>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</si>
  <si>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</si>
  <si>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</si>
  <si>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</si>
  <si>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</si>
  <si>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</si>
  <si>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</si>
  <si>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</si>
  <si>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</si>
  <si>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</si>
  <si>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</si>
  <si>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</si>
  <si>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</si>
  <si>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</si>
  <si>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</si>
  <si>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</si>
  <si>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</si>
  <si>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</si>
  <si>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</si>
  <si>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</si>
  <si>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</si>
  <si>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</si>
  <si>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</si>
  <si>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</si>
  <si>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</si>
  <si>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</si>
  <si>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</si>
  <si>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</si>
  <si>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</si>
  <si>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</si>
  <si>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</si>
  <si>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</si>
  <si>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</si>
  <si>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</si>
  <si>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</si>
  <si>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</si>
  <si>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</si>
  <si>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</si>
  <si>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</si>
  <si>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</si>
  <si>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</si>
  <si>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</si>
  <si>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</si>
  <si>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</si>
  <si>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</si>
  <si>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</si>
  <si>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</si>
  <si>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</si>
  <si>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</si>
  <si>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</si>
  <si>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</si>
  <si>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</si>
  <si>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</si>
  <si>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</si>
  <si>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</si>
  <si>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</si>
  <si>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</si>
  <si>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</si>
  <si>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</si>
  <si>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</si>
  <si>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</si>
  <si>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</si>
  <si>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</si>
  <si>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</si>
  <si>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</si>
  <si>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</si>
  <si>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</si>
  <si>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</si>
  <si>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</si>
  <si>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</si>
  <si>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</si>
  <si>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</si>
  <si>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</si>
  <si>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</si>
  <si>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</si>
  <si>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</si>
  <si>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</si>
  <si>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</si>
  <si>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</si>
  <si>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</si>
  <si>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</si>
  <si>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</si>
  <si>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</si>
  <si>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</si>
  <si>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</si>
  <si>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</si>
  <si>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</si>
  <si>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</si>
  <si>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</si>
  <si>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</si>
  <si>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</si>
  <si>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</si>
  <si>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</si>
  <si>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</si>
  <si>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</si>
  <si>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</si>
  <si>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</si>
  <si>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</si>
  <si>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</si>
  <si>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</si>
  <si>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</si>
  <si>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</si>
  <si>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</si>
  <si>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</si>
  <si>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</si>
  <si>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</si>
  <si>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</si>
  <si>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</si>
  <si>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</si>
  <si>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</si>
  <si>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</si>
  <si>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</si>
  <si>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</si>
  <si>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</si>
  <si>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</si>
  <si>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</si>
  <si>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</si>
  <si>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</si>
  <si>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</si>
  <si>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</si>
  <si>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</si>
  <si>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</si>
  <si>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</si>
  <si>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</si>
  <si>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</si>
  <si>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</si>
  <si>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</si>
  <si>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</si>
  <si>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</si>
  <si>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</si>
  <si>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</si>
  <si>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</si>
  <si>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</si>
  <si>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</si>
  <si>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</si>
  <si>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</si>
  <si>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</si>
  <si>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</si>
  <si>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</si>
  <si>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</si>
  <si>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</si>
  <si>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</si>
  <si>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</si>
  <si>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</si>
  <si>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</si>
  <si>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</si>
  <si>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</si>
  <si>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</si>
  <si>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</si>
  <si>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</si>
  <si>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</si>
  <si>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</si>
  <si>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</si>
  <si>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</si>
  <si>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</si>
  <si>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</si>
  <si>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</si>
  <si>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</si>
  <si>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</si>
  <si>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</si>
  <si>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</si>
  <si>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</si>
  <si>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</si>
  <si>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</si>
  <si>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</si>
  <si>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</si>
  <si>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</si>
  <si>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</si>
  <si>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</si>
  <si>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</si>
  <si>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</si>
  <si>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</si>
  <si>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</si>
  <si>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</si>
  <si>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</si>
  <si>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</si>
  <si>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</si>
  <si>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</si>
  <si>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</si>
  <si>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</si>
  <si>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</si>
  <si>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</si>
  <si>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</si>
  <si>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</si>
  <si>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</si>
  <si>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</si>
  <si>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</si>
  <si>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</si>
  <si>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</si>
  <si>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</si>
  <si>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</si>
  <si>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</si>
  <si>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</si>
  <si>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</si>
  <si>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</si>
  <si>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</si>
  <si>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</si>
  <si>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</si>
  <si>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</si>
  <si>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</si>
  <si>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</si>
  <si>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</si>
  <si>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</si>
  <si>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</si>
  <si>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</si>
  <si>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</si>
  <si>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</si>
  <si>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</si>
  <si>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</si>
  <si>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</si>
  <si>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</si>
  <si>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</si>
  <si>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</si>
  <si>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</si>
  <si>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</si>
  <si>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</si>
  <si>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</si>
  <si>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</si>
  <si>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</si>
  <si>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</si>
  <si>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</si>
  <si>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</si>
  <si>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</si>
  <si>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</si>
  <si>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</si>
  <si>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</si>
  <si>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</si>
  <si>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</si>
  <si>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</si>
  <si>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</si>
  <si>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</si>
  <si>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</si>
  <si>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</si>
  <si>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</si>
  <si>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</si>
  <si>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</si>
  <si>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</si>
  <si>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</si>
  <si>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</si>
  <si>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</si>
  <si>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</si>
  <si>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</si>
  <si>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</si>
  <si>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</si>
  <si>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</si>
  <si>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</si>
  <si>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</si>
  <si>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</si>
  <si>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</si>
  <si>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</si>
  <si>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</si>
  <si>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</si>
  <si>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</si>
  <si>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</si>
  <si>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</si>
  <si>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</si>
  <si>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</si>
  <si>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</si>
  <si>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</si>
  <si>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</si>
  <si>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</si>
  <si>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</si>
  <si>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</si>
  <si>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</si>
  <si>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</si>
  <si>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</si>
  <si>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</si>
  <si>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</si>
  <si>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</si>
  <si>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</si>
  <si>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</si>
  <si>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</si>
  <si>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</si>
  <si>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</si>
  <si>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</si>
  <si>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</si>
  <si>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</si>
  <si>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</si>
  <si>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</si>
  <si>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</si>
  <si>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</si>
  <si>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</si>
  <si>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</si>
  <si>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</si>
  <si>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</si>
  <si>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</si>
  <si>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</si>
  <si>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</si>
  <si>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</si>
  <si>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</si>
  <si>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</si>
  <si>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</si>
  <si>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</si>
  <si>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</si>
  <si>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</si>
  <si>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</si>
  <si>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</si>
  <si>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</si>
  <si>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</si>
  <si>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</si>
  <si>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</si>
  <si>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</si>
  <si>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</si>
  <si>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</si>
  <si>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</si>
  <si>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</si>
  <si>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</si>
  <si>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</si>
  <si>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</si>
  <si>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</si>
  <si>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</si>
  <si>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</si>
  <si>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</si>
  <si>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</si>
  <si>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</si>
  <si>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</si>
  <si>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</si>
  <si>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</si>
  <si>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</si>
  <si>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</si>
  <si>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</si>
  <si>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</si>
  <si>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</si>
  <si>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</si>
  <si>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</si>
  <si>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</si>
  <si>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</si>
  <si>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</si>
  <si>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</si>
  <si>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</si>
  <si>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</si>
  <si>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</si>
  <si>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</si>
  <si>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</si>
  <si>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</si>
  <si>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</si>
  <si>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</si>
  <si>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</si>
  <si>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</si>
  <si>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</si>
  <si>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</si>
  <si>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</si>
  <si>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</si>
  <si>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</si>
  <si>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</si>
  <si>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</si>
  <si>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</si>
  <si>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</si>
  <si>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</si>
  <si>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</si>
  <si>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</si>
  <si>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</si>
  <si>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</si>
  <si>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</si>
  <si>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</si>
  <si>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</si>
  <si>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</si>
  <si>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</si>
  <si>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</si>
  <si>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</si>
  <si>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</si>
  <si>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</si>
  <si>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</si>
  <si>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</si>
  <si>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</si>
  <si>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</si>
  <si>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</si>
  <si>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</si>
  <si>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</si>
  <si>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</si>
  <si>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</si>
  <si>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</si>
  <si>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</si>
  <si>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</si>
  <si>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</si>
  <si>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</si>
  <si>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</si>
  <si>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</si>
  <si>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</si>
  <si>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</si>
  <si>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</si>
  <si>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</si>
  <si>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</si>
  <si>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</si>
  <si>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</si>
  <si>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</si>
  <si>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</si>
  <si>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</si>
  <si>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</si>
  <si>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</si>
  <si>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</si>
  <si>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</si>
  <si>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</si>
  <si>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</si>
  <si>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</si>
  <si>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</si>
  <si>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</si>
  <si>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</si>
  <si>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</si>
  <si>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</si>
  <si>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</si>
  <si>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</si>
  <si>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</si>
  <si>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</si>
  <si>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</si>
  <si>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</si>
  <si>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</si>
  <si>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</si>
  <si>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</si>
  <si>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</si>
  <si>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</si>
  <si>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</si>
  <si>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</si>
  <si>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</si>
  <si>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</si>
  <si>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</si>
  <si>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</si>
  <si>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</si>
  <si>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</si>
  <si>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</si>
  <si>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</si>
  <si>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</si>
  <si>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</si>
  <si>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</si>
  <si>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</si>
  <si>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</si>
  <si>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</si>
  <si>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</si>
  <si>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</si>
  <si>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</si>
  <si>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</si>
  <si>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</si>
  <si>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</si>
  <si>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</si>
  <si>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</si>
  <si>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</si>
  <si>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</si>
  <si>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</si>
  <si>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</si>
  <si>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</si>
  <si>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</si>
  <si>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</si>
  <si>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</si>
  <si>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</si>
  <si>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</si>
  <si>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</si>
  <si>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</si>
  <si>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</si>
  <si>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</si>
  <si>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</si>
  <si>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</si>
  <si>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</si>
  <si>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</si>
  <si>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</si>
  <si>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</si>
  <si>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</si>
  <si>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</si>
  <si>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</si>
  <si>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</si>
  <si>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</si>
  <si>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</si>
  <si>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</si>
  <si>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</si>
  <si>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</si>
  <si>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</si>
  <si>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</si>
  <si>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</si>
  <si>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</si>
  <si>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</si>
  <si>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</si>
  <si>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</si>
  <si>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</si>
  <si>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</si>
  <si>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</si>
  <si>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</si>
  <si>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</si>
  <si>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</si>
  <si>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</si>
  <si>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</si>
  <si>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</si>
  <si>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</si>
  <si>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</si>
  <si>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</si>
  <si>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</si>
  <si>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</si>
  <si>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</si>
  <si>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</si>
  <si>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</si>
  <si>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</si>
  <si>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</si>
  <si>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</si>
  <si>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</si>
  <si>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</si>
  <si>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</si>
  <si>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</si>
  <si>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</si>
  <si>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</si>
  <si>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</si>
  <si>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</si>
  <si>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</si>
  <si>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</si>
  <si>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</si>
  <si>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</si>
  <si>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</si>
  <si>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</si>
  <si>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</si>
  <si>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</si>
  <si>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</si>
  <si>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</si>
  <si>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</si>
  <si>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</si>
  <si>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</si>
  <si>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</si>
  <si>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</si>
  <si>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</si>
  <si>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</si>
  <si>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</si>
  <si>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</si>
  <si>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</si>
  <si>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</si>
  <si>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</si>
  <si>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</si>
  <si>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</si>
  <si>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</si>
  <si>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</si>
  <si>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</si>
  <si>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</si>
  <si>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</si>
  <si>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</si>
  <si>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</si>
  <si>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</si>
  <si>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</si>
  <si>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</si>
  <si>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</si>
  <si>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</si>
  <si>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</si>
  <si>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</si>
  <si>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</si>
  <si>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</si>
  <si>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</si>
  <si>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</si>
  <si>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</si>
  <si>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</si>
  <si>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</si>
  <si>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</si>
  <si>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</si>
  <si>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</si>
  <si>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</si>
  <si>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</si>
  <si>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</si>
  <si>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</si>
  <si>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</si>
  <si>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</si>
  <si>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</si>
  <si>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</si>
  <si>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</si>
  <si>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</si>
  <si>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</si>
  <si>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</si>
  <si>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</si>
  <si>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</si>
  <si>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</si>
  <si>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</si>
  <si>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</si>
  <si>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</si>
  <si>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</si>
  <si>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</si>
  <si>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</si>
  <si>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</si>
  <si>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</si>
  <si>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</si>
  <si>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</si>
  <si>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</si>
  <si>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</si>
  <si>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</si>
  <si>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</si>
  <si>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</si>
  <si>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</si>
  <si>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</si>
  <si>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</si>
  <si>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</si>
  <si>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</si>
  <si>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</si>
  <si>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</si>
  <si>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</si>
  <si>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</si>
  <si>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</si>
  <si>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</si>
  <si>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</si>
  <si>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</si>
  <si>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</si>
  <si>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</si>
  <si>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</si>
  <si>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</si>
  <si>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</si>
  <si>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</si>
  <si>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</si>
  <si>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</si>
  <si>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</si>
  <si>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</si>
  <si>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</si>
  <si>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</si>
  <si>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</si>
  <si>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</si>
  <si>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</si>
  <si>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</si>
  <si>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</si>
  <si>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</si>
  <si>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</si>
  <si>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</si>
  <si>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</si>
  <si>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</si>
  <si>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06154850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</si>
  <si>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</si>
  <si>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</si>
  <si>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</si>
  <si>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BUECH</t>
  </si>
  <si>
    <t xml:space="preserve">NOM_PRELEV_DETERM</t>
  </si>
  <si>
    <t xml:space="preserve">AQUASCOP BIOLOGIE site de Monptellier</t>
  </si>
  <si>
    <t xml:space="preserve">LB_STATION</t>
  </si>
  <si>
    <t xml:space="preserve">BUECH A SERRES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</si>
  <si>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</si>
  <si>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</si>
  <si>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</si>
  <si>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</si>
  <si>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</si>
  <si>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</si>
  <si>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</si>
  <si>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</si>
  <si>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</si>
  <si>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</si>
  <si>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</si>
  <si>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</si>
  <si>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</si>
  <si>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</si>
  <si>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</si>
  <si>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</si>
  <si>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</si>
  <si>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</si>
  <si>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</si>
  <si>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</si>
  <si>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</si>
  <si>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</si>
  <si>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</si>
  <si>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</si>
  <si>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</si>
  <si>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</si>
  <si>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</si>
  <si>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</si>
  <si>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</si>
  <si>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</si>
  <si>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</si>
  <si>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</si>
  <si>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</si>
  <si>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</si>
  <si>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</si>
  <si>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</si>
  <si>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</si>
  <si>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</si>
  <si>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</si>
  <si>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</si>
  <si>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</si>
  <si>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</si>
  <si>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</si>
  <si>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</si>
  <si>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</si>
  <si>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</si>
  <si>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</si>
  <si>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</si>
  <si>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</si>
  <si>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</si>
  <si>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</si>
  <si>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</si>
  <si>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</si>
  <si>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</si>
  <si>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</si>
  <si>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</si>
  <si>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</si>
  <si>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</si>
  <si>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</si>
  <si>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</si>
  <si>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</si>
  <si>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</si>
  <si>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</si>
  <si>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</si>
  <si>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</si>
  <si>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</si>
  <si>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</si>
  <si>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</si>
  <si>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</si>
  <si>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</si>
  <si>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</si>
  <si>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</si>
  <si>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</si>
  <si>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</si>
  <si>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</si>
  <si>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</si>
  <si>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</si>
  <si>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</si>
  <si>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</si>
  <si>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</si>
  <si>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</si>
  <si>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</si>
  <si>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</si>
  <si>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</si>
  <si>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</si>
  <si>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</si>
  <si>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</si>
  <si>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</si>
  <si>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</si>
  <si>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</si>
  <si>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</si>
  <si>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</si>
  <si>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</si>
  <si>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</si>
  <si>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 (Pohlia)</t>
  </si>
  <si>
    <t xml:space="preserve">Pohlia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</si>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</sst>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03" colorId="64" zoomScale="90" zoomScaleNormal="90" zoomScalePageLayoutView="100" workbookViewId="0">
      <selection pane="topLeft" activeCell="D111" activeCellId="0" sqref="D11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916040</v>
      </c>
      <c r="G10" s="25"/>
      <c r="H10" s="25"/>
    </row>
    <row r="11" customFormat="false" ht="15" hidden="false" customHeight="false" outlineLevel="0" collapsed="false">
      <c r="A11" s="26" t="s">
        <v>5183</v>
      </c>
      <c r="B11" s="30" t="n">
        <v>43684</v>
      </c>
      <c r="D11" s="26" t="s">
        <v>5184</v>
      </c>
      <c r="E11" s="29" t="n">
        <v>6375317</v>
      </c>
      <c r="G11" s="25"/>
      <c r="H11" s="25"/>
    </row>
    <row r="12" customFormat="false" ht="15" hidden="false" customHeight="false" outlineLevel="0" collapsed="false">
      <c r="A12" s="26" t="s">
        <v>5185</v>
      </c>
      <c r="B12" s="29" t="s">
        <v>5186</v>
      </c>
      <c r="D12" s="26" t="s">
        <v>5187</v>
      </c>
      <c r="E12" s="29" t="n">
        <v>915947</v>
      </c>
      <c r="G12" s="25"/>
      <c r="H12" s="25"/>
    </row>
    <row r="13" customFormat="false" ht="17.25" hidden="false" customHeight="true" outlineLevel="0" collapsed="false">
      <c r="A13" s="12"/>
      <c r="B13" s="31"/>
      <c r="D13" s="26" t="s">
        <v>5188</v>
      </c>
      <c r="E13" s="29" t="n">
        <v>6375268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916040</v>
      </c>
    </row>
    <row r="18" customFormat="false" ht="15" hidden="false" customHeight="false" outlineLevel="0" collapsed="false">
      <c r="A18" s="36"/>
      <c r="B18" s="37" t="s">
        <v>5196</v>
      </c>
      <c r="C18" s="38" t="n">
        <f aca="false">E11</f>
        <v>6375317</v>
      </c>
    </row>
    <row r="19" customFormat="false" ht="15" hidden="false" customHeight="false" outlineLevel="0" collapsed="false">
      <c r="A19" s="33" t="s">
        <v>5197</v>
      </c>
      <c r="B19" s="39" t="n">
        <v>665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12.7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12.7</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1</v>
      </c>
      <c r="C66" s="50"/>
      <c r="D66" s="26" t="s">
        <v>5244</v>
      </c>
      <c r="E66" s="62"/>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587</v>
      </c>
      <c r="B97" s="79" t="str">
        <f aca="false">IF(A97="NEWCOD",IF(ISBLANK(G97),"renseigner le champ 'Nouveau taxon'",G97),VLOOKUP(A97,'Ref Taxo'!A:B,2,FALSE()))</f>
        <v>Calliergon cuspidatum</v>
      </c>
      <c r="C97" s="80" t="n">
        <f aca="false">IF(A97="NEWCOD",IF(ISBLANK(H97),"NoCod",H97),VLOOKUP(A97,'Ref Taxo'!A:D,4,FALSE()))</f>
        <v>31521</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0.5</v>
      </c>
      <c r="E98" s="82"/>
      <c r="F98" s="82" t="s">
        <v>5274</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0.02</v>
      </c>
      <c r="E99" s="82"/>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2" t="s">
        <v>5274</v>
      </c>
      <c r="G101" s="85"/>
      <c r="H101" s="86"/>
    </row>
    <row r="102" customFormat="false" ht="15" hidden="false" customHeight="false" outlineLevel="0" collapsed="false">
      <c r="A102" s="78" t="s">
        <v>4130</v>
      </c>
      <c r="B102" s="79" t="str">
        <f aca="false">IF(A102="NEWCOD",IF(ISBLANK(G102),"renseigner le champ 'Nouveau taxon'",G102),VLOOKUP(A102,'Ref Taxo'!A:B,2,FALSE()))</f>
        <v>Rivularia</v>
      </c>
      <c r="C102" s="80" t="n">
        <f aca="false">IF(A102="NEWCOD",IF(ISBLANK(H102),"NoCod",H102),VLOOKUP(A102,'Ref Taxo'!A:D,4,FALSE()))</f>
        <v>6300</v>
      </c>
      <c r="D102" s="81" t="n">
        <v>0.01</v>
      </c>
      <c r="E102" s="82"/>
      <c r="F102" s="82" t="s">
        <v>5274</v>
      </c>
      <c r="G102" s="85"/>
      <c r="H102" s="86"/>
    </row>
    <row r="103" customFormat="false" ht="15" hidden="false" customHeight="false" outlineLevel="0" collapsed="false">
      <c r="A103" s="78" t="s">
        <v>4447</v>
      </c>
      <c r="B103" s="79" t="str">
        <f aca="false">IF(A103="NEWCOD",IF(ISBLANK(G103),"renseigner le champ 'Nouveau taxon'",G103),VLOOKUP(A103,'Ref Taxo'!A:B,2,FALSE()))</f>
        <v>Schizothrix</v>
      </c>
      <c r="C103" s="80" t="n">
        <f aca="false">IF(A103="NEWCOD",IF(ISBLANK(H103),"NoCod",H103),VLOOKUP(A103,'Ref Taxo'!A:D,4,FALSE()))</f>
        <v>6436</v>
      </c>
      <c r="D103" s="81" t="n">
        <v>0.01</v>
      </c>
      <c r="E103" s="82"/>
      <c r="F103" s="82" t="s">
        <v>5275</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1.5</v>
      </c>
      <c r="E104" s="82"/>
      <c r="F104" s="82" t="s">
        <v>5274</v>
      </c>
      <c r="G104" s="85"/>
      <c r="H104" s="86"/>
    </row>
    <row r="105" customFormat="false" ht="15" hidden="false" customHeight="false" outlineLevel="0" collapsed="false">
      <c r="A105" s="78" t="s">
        <v>4892</v>
      </c>
      <c r="B105" s="79" t="str">
        <f aca="false">IF(A105="NEWCOD",IF(ISBLANK(G105),"renseigner le champ 'Nouveau taxon'",G105),VLOOKUP(A105,'Ref Taxo'!A:B,2,FALSE()))</f>
        <v>Tolypothrix</v>
      </c>
      <c r="C105" s="80" t="n">
        <f aca="false">IF(A105="NEWCOD",IF(ISBLANK(H105),"NoCod",H105),VLOOKUP(A105,'Ref Taxo'!A:D,4,FALSE()))</f>
        <v>6304</v>
      </c>
      <c r="D105" s="81" t="n">
        <v>0.03</v>
      </c>
      <c r="E105" s="82"/>
      <c r="F105" s="82" t="s">
        <v>5274</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0.01</v>
      </c>
      <c r="E106" s="82"/>
      <c r="F106" s="82" t="s">
        <v>5274</v>
      </c>
      <c r="G106" s="85"/>
      <c r="H106" s="86"/>
    </row>
    <row r="107" customFormat="false" ht="15" hidden="false" customHeight="false" outlineLevel="0" collapsed="false">
      <c r="A107" s="78" t="s">
        <v>1070</v>
      </c>
      <c r="B107" s="79" t="str">
        <f aca="false">IF(A107="NEWCOD",IF(ISBLANK(G107),"renseigner le champ 'Nouveau taxon'",G107),VLOOKUP(A107,'Ref Taxo'!A:B,2,FALSE()))</f>
        <v>Cinclidotus riparius</v>
      </c>
      <c r="C107" s="80" t="n">
        <f aca="false">IF(A107="NEWCOD",IF(ISBLANK(H107),"NoCod",H107),VLOOKUP(A107,'Ref Taxo'!A:D,4,FALSE()))</f>
        <v>1321</v>
      </c>
      <c r="D107" s="81" t="n">
        <v>0.01</v>
      </c>
      <c r="E107" s="82"/>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0.08</v>
      </c>
      <c r="E108" s="82"/>
      <c r="F108" s="82" t="s">
        <v>5274</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0.2</v>
      </c>
      <c r="E109" s="82"/>
      <c r="F109" s="82" t="s">
        <v>5274</v>
      </c>
      <c r="G109" s="85"/>
      <c r="H109" s="86"/>
    </row>
    <row r="110" customFormat="false" ht="15" hidden="false" customHeight="false" outlineLevel="0" collapsed="false">
      <c r="A110" s="78" t="s">
        <v>5276</v>
      </c>
      <c r="B110" s="79" t="s">
        <v>5277</v>
      </c>
      <c r="C110" s="80" t="n">
        <v>34943</v>
      </c>
      <c r="D110" s="81" t="n">
        <v>0.03</v>
      </c>
      <c r="E110" s="82"/>
      <c r="F110" s="82" t="s">
        <v>5274</v>
      </c>
      <c r="G110" s="85"/>
      <c r="H110" s="86"/>
    </row>
    <row r="111" customFormat="false" ht="15" hidden="false" customHeight="false" outlineLevel="0" collapsed="false">
      <c r="A111" s="78" t="s">
        <v>3321</v>
      </c>
      <c r="B111" s="79" t="str">
        <f aca="false">IF(A111="NEWCOD",IF(ISBLANK(G111),"renseigner le champ 'Nouveau taxon'",G111),VLOOKUP(A111,'Ref Taxo'!A:B,2,FALSE()))</f>
        <v>Palustriella commutata</v>
      </c>
      <c r="C111" s="80" t="n">
        <f aca="false">IF(A111="NEWCOD",IF(ISBLANK(H111),"NoCod",H111),VLOOKUP(A111,'Ref Taxo'!A:D,4,FALSE()))</f>
        <v>19903</v>
      </c>
      <c r="D111" s="81" t="n">
        <v>0.03</v>
      </c>
      <c r="E111" s="82"/>
      <c r="F111" s="82" t="s">
        <v>5274</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0.01</v>
      </c>
      <c r="E112" s="82"/>
      <c r="F112" s="82" t="s">
        <v>5274</v>
      </c>
      <c r="G112" s="85"/>
      <c r="H112" s="86"/>
    </row>
    <row r="113" customFormat="false" ht="15" hidden="false" customHeight="false" outlineLevel="0" collapsed="false">
      <c r="A113" s="78" t="s">
        <v>1733</v>
      </c>
      <c r="B113" s="79" t="str">
        <f aca="false">IF(A113="NEWCOD",IF(ISBLANK(G113),"renseigner le champ 'Nouveau taxon'",G113),VLOOKUP(A113,'Ref Taxo'!A:B,2,FALSE()))</f>
        <v>Equisetum ramosissimum</v>
      </c>
      <c r="C113" s="80" t="n">
        <f aca="false">IF(A113="NEWCOD",IF(ISBLANK(H113),"NoCod",H113),VLOOKUP(A113,'Ref Taxo'!A:D,4,FALSE()))</f>
        <v>29992</v>
      </c>
      <c r="D113" s="81" t="n">
        <v>0.03</v>
      </c>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2020-07-03T10:04:43Z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