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<sst xmlns="http://schemas.openxmlformats.org/spreadsheetml/2006/main" count="6487" uniqueCount="5306">
  <si>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</si>
  <si>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</si>
  <si>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</si>
  <si>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</si>
  <si>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</si>
  <si>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</si>
  <si>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</si>
  <si>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</si>
  <si>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</si>
  <si>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</si>
  <si>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</si>
  <si>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</si>
  <si>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</si>
  <si>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</si>
  <si>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</si>
  <si>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</si>
  <si>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</si>
  <si>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</si>
  <si>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</si>
  <si>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</si>
  <si>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</si>
  <si>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</si>
  <si>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</si>
  <si>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</si>
  <si>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</si>
  <si>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</si>
  <si>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</si>
  <si>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</si>
  <si>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</si>
  <si>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</si>
  <si>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</si>
  <si>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</si>
  <si>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</si>
  <si>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</si>
  <si>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</si>
  <si>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</si>
  <si>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</si>
  <si>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</si>
  <si>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</si>
  <si>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</si>
  <si>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</si>
  <si>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</si>
  <si>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</si>
  <si>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</si>
  <si>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</si>
  <si>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</si>
  <si>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</si>
  <si>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</si>
  <si>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</si>
  <si>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</si>
  <si>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</si>
  <si>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</si>
  <si>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</si>
  <si>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</si>
  <si>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</si>
  <si>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</si>
  <si>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</si>
  <si>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</si>
  <si>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</si>
  <si>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</si>
  <si>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</si>
  <si>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</si>
  <si>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</si>
  <si>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</si>
  <si>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</si>
  <si>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</si>
  <si>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</si>
  <si>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</si>
  <si>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</si>
  <si>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</si>
  <si>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</si>
  <si>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</si>
  <si>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</si>
  <si>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</si>
  <si>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</si>
  <si>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</si>
  <si>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</si>
  <si>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</si>
  <si>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</si>
  <si>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</si>
  <si>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</si>
  <si>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</si>
  <si>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</si>
  <si>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</si>
  <si>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</si>
  <si>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</si>
  <si>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</si>
  <si>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</si>
  <si>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</si>
  <si>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</si>
  <si>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</si>
  <si>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</si>
  <si>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</si>
  <si>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</si>
  <si>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</si>
  <si>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</si>
  <si>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</si>
  <si>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</si>
  <si>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</si>
  <si>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</si>
  <si>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</si>
  <si>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</si>
  <si>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</si>
  <si>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</si>
  <si>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</si>
  <si>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</si>
  <si>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</si>
  <si>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</si>
  <si>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</si>
  <si>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</si>
  <si>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</si>
  <si>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</si>
  <si>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</si>
  <si>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</si>
  <si>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</si>
  <si>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</si>
  <si>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</si>
  <si>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</si>
  <si>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</si>
  <si>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</si>
  <si>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</si>
  <si>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</si>
  <si>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</si>
  <si>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</si>
  <si>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</si>
  <si>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</si>
  <si>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</si>
  <si>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</si>
  <si>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</si>
  <si>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</si>
  <si>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</si>
  <si>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</si>
  <si>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</si>
  <si>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</si>
  <si>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</si>
  <si>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</si>
  <si>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</si>
  <si>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</si>
  <si>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</si>
  <si>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</si>
  <si>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</si>
  <si>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</si>
  <si>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</si>
  <si>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</si>
  <si>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</si>
  <si>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</si>
  <si>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</si>
  <si>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</si>
  <si>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</si>
  <si>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</si>
  <si>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</si>
  <si>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</si>
  <si>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</si>
  <si>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</si>
  <si>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</si>
  <si>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</si>
  <si>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</si>
  <si>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</si>
  <si>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</si>
  <si>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</si>
  <si>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</si>
  <si>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</si>
  <si>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</si>
  <si>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</si>
  <si>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</si>
  <si>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</si>
  <si>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</si>
  <si>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</si>
  <si>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</si>
  <si>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</si>
  <si>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</si>
  <si>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</si>
  <si>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</si>
  <si>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</si>
  <si>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</si>
  <si>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</si>
  <si>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</si>
  <si>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</si>
  <si>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</si>
  <si>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</si>
  <si>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</si>
  <si>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</si>
  <si>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</si>
  <si>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</si>
  <si>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</si>
  <si>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</si>
  <si>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</si>
  <si>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</si>
  <si>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</si>
  <si>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</si>
  <si>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</si>
  <si>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</si>
  <si>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</si>
  <si>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</si>
  <si>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</si>
  <si>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</si>
  <si>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</si>
  <si>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</si>
  <si>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</si>
  <si>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</si>
  <si>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</si>
  <si>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</si>
  <si>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</si>
  <si>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</si>
  <si>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</si>
  <si>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</si>
  <si>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</si>
  <si>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</si>
  <si>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</si>
  <si>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</si>
  <si>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</si>
  <si>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</si>
  <si>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</si>
  <si>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</si>
  <si>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</si>
  <si>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</si>
  <si>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</si>
  <si>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</si>
  <si>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</si>
  <si>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</si>
  <si>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</si>
  <si>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</si>
  <si>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</si>
  <si>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</si>
  <si>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</si>
  <si>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</si>
  <si>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</si>
  <si>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</si>
  <si>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</si>
  <si>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</si>
  <si>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</si>
  <si>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</si>
  <si>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</si>
  <si>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</si>
  <si>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</si>
  <si>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</si>
  <si>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</si>
  <si>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</si>
  <si>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</si>
  <si>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</si>
  <si>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</si>
  <si>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</si>
  <si>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</si>
  <si>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</si>
  <si>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</si>
  <si>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</si>
  <si>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</si>
  <si>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</si>
  <si>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</si>
  <si>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</si>
  <si>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</si>
  <si>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</si>
  <si>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</si>
  <si>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</si>
  <si>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</si>
  <si>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</si>
  <si>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</si>
  <si>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</si>
  <si>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</si>
  <si>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</si>
  <si>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</si>
  <si>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</si>
  <si>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</si>
  <si>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</si>
  <si>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</si>
  <si>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</si>
  <si>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</si>
  <si>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</si>
  <si>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</si>
  <si>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</si>
  <si>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</si>
  <si>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</si>
  <si>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</si>
  <si>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</si>
  <si>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</si>
  <si>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</si>
  <si>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</si>
  <si>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</si>
  <si>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</si>
  <si>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</si>
  <si>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</si>
  <si>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</si>
  <si>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</si>
  <si>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</si>
  <si>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</si>
  <si>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</si>
  <si>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</si>
  <si>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</si>
  <si>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</si>
  <si>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</si>
  <si>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</si>
  <si>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</si>
  <si>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</si>
  <si>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</si>
  <si>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</si>
  <si>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</si>
  <si>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</si>
  <si>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</si>
  <si>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</si>
  <si>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</si>
  <si>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</si>
  <si>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</si>
  <si>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</si>
  <si>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</si>
  <si>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</si>
  <si>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</si>
  <si>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</si>
  <si>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</si>
  <si>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</si>
  <si>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</si>
  <si>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</si>
  <si>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</si>
  <si>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</si>
  <si>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</si>
  <si>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</si>
  <si>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</si>
  <si>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</si>
  <si>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</si>
  <si>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</si>
  <si>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</si>
  <si>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</si>
  <si>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</si>
  <si>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</si>
  <si>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</si>
  <si>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</si>
  <si>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</si>
  <si>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</si>
  <si>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</si>
  <si>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</si>
  <si>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</si>
  <si>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</si>
  <si>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</si>
  <si>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</si>
  <si>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</si>
  <si>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</si>
  <si>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</si>
  <si>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</si>
  <si>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</si>
  <si>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</si>
  <si>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</si>
  <si>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</si>
  <si>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</si>
  <si>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</si>
  <si>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</si>
  <si>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</si>
  <si>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</si>
  <si>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</si>
  <si>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</si>
  <si>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</si>
  <si>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</si>
  <si>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</si>
  <si>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</si>
  <si>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</si>
  <si>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</si>
  <si>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</si>
  <si>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</si>
  <si>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</si>
  <si>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</si>
  <si>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</si>
  <si>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</si>
  <si>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</si>
  <si>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</si>
  <si>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</si>
  <si>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</si>
  <si>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</si>
  <si>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</si>
  <si>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</si>
  <si>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</si>
  <si>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</si>
  <si>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</si>
  <si>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</si>
  <si>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</si>
  <si>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</si>
  <si>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</si>
  <si>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</si>
  <si>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</si>
  <si>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</si>
  <si>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</si>
  <si>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</si>
  <si>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</si>
  <si>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</si>
  <si>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</si>
  <si>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</si>
  <si>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</si>
  <si>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</si>
  <si>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</si>
  <si>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</si>
  <si>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</si>
  <si>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</si>
  <si>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</si>
  <si>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</si>
  <si>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</si>
  <si>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</si>
  <si>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</si>
  <si>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</si>
  <si>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</si>
  <si>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</si>
  <si>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</si>
  <si>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</si>
  <si>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</si>
  <si>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</si>
  <si>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</si>
  <si>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</si>
  <si>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</si>
  <si>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</si>
  <si>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</si>
  <si>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</si>
  <si>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</si>
  <si>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</si>
  <si>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</si>
  <si>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</si>
  <si>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</si>
  <si>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</si>
  <si>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</si>
  <si>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</si>
  <si>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</si>
  <si>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</si>
  <si>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</si>
  <si>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</si>
  <si>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</si>
  <si>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</si>
  <si>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</si>
  <si>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</si>
  <si>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</si>
  <si>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</si>
  <si>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</si>
  <si>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</si>
  <si>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</si>
  <si>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</si>
  <si>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</si>
  <si>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</si>
  <si>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</si>
  <si>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</si>
  <si>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</si>
  <si>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</si>
  <si>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</si>
  <si>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</si>
  <si>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</si>
  <si>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</si>
  <si>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</si>
  <si>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</si>
  <si>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</si>
  <si>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</si>
  <si>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</si>
  <si>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</si>
  <si>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</si>
  <si>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</si>
  <si>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</si>
  <si>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</si>
  <si>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</si>
  <si>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</si>
  <si>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</si>
  <si>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</si>
  <si>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</si>
  <si>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</si>
  <si>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</si>
  <si>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</si>
  <si>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</si>
  <si>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</si>
  <si>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</si>
  <si>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</si>
  <si>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</si>
  <si>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</si>
  <si>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</si>
  <si>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</si>
  <si>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</si>
  <si>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</si>
  <si>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</si>
  <si>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</si>
  <si>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</si>
  <si>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</si>
  <si>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</si>
  <si>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</si>
  <si>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</si>
  <si>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</si>
  <si>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</si>
  <si>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</si>
  <si>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</si>
  <si>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</si>
  <si>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</si>
  <si>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</si>
  <si>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</si>
  <si>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</si>
  <si>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</si>
  <si>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</si>
  <si>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</si>
  <si>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</si>
  <si>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</si>
  <si>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</si>
  <si>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</si>
  <si>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</si>
  <si>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</si>
  <si>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</si>
  <si>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</si>
  <si>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</si>
  <si>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</si>
  <si>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</si>
  <si>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</si>
  <si>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</si>
  <si>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</si>
  <si>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</si>
  <si>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</si>
  <si>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</si>
  <si>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</si>
  <si>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</si>
  <si>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</si>
  <si>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</si>
  <si>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</si>
  <si>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</si>
  <si>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</si>
  <si>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</si>
  <si>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</si>
  <si>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</si>
  <si>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</si>
  <si>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</si>
  <si>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</si>
  <si>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</si>
  <si>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</si>
  <si>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</si>
  <si>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</si>
  <si>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</si>
  <si>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</si>
  <si>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</si>
  <si>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</si>
  <si>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</si>
  <si>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</si>
  <si>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</si>
  <si>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</si>
  <si>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</si>
  <si>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</si>
  <si>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</si>
  <si>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</si>
  <si>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</si>
  <si>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</si>
  <si>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</si>
  <si>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</si>
  <si>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</si>
  <si>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</si>
  <si>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</si>
  <si>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</si>
  <si>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</si>
  <si>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</si>
  <si>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</si>
  <si>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</si>
  <si>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</si>
  <si>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</si>
  <si>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</si>
  <si>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</si>
  <si>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</si>
  <si>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</si>
  <si>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</si>
  <si>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</si>
  <si>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</si>
  <si>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</si>
  <si>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</si>
  <si>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</si>
  <si>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</si>
  <si>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</si>
  <si>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</si>
  <si>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</si>
  <si>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</si>
  <si>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</si>
  <si>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</si>
  <si>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</si>
  <si>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</si>
  <si>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</si>
  <si>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</si>
  <si>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</si>
  <si>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</si>
  <si>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</si>
  <si>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</si>
  <si>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</si>
  <si>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</si>
  <si>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</si>
  <si>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</si>
  <si>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</si>
  <si>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</si>
  <si>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</si>
  <si>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</si>
  <si>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</si>
  <si>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</si>
  <si>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</si>
  <si>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</si>
  <si>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</si>
  <si>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</si>
  <si>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</si>
  <si>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</si>
  <si>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</si>
  <si>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</si>
  <si>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</si>
  <si>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</si>
  <si>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</si>
  <si>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</si>
  <si>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</si>
  <si>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</si>
  <si>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</si>
  <si>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</si>
  <si>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</si>
  <si>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</si>
  <si>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</si>
  <si>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</si>
  <si>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</si>
  <si>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</si>
  <si>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</si>
  <si>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</si>
  <si>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</si>
  <si>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</si>
  <si>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</si>
  <si>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</si>
  <si>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</si>
  <si>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</si>
  <si>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</si>
  <si>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</si>
  <si>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</si>
  <si>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</si>
  <si>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</si>
  <si>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</si>
  <si>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</si>
  <si>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</si>
  <si>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</si>
  <si>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</si>
  <si>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</si>
  <si>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</si>
  <si>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</si>
  <si>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</si>
  <si>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</si>
  <si>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</si>
  <si>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</si>
  <si>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</si>
  <si>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</si>
  <si>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</si>
  <si>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</si>
  <si>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</si>
  <si>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</si>
  <si>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</si>
  <si>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</si>
  <si>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</si>
  <si>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</si>
  <si>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</si>
  <si>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</si>
  <si>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</si>
  <si>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</si>
  <si>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</si>
  <si>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</si>
  <si>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</si>
  <si>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</si>
  <si>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</si>
  <si>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</si>
  <si>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</si>
  <si>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</si>
  <si>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</si>
  <si>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</si>
  <si>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</si>
  <si>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</si>
  <si>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</si>
  <si>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</si>
  <si>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</si>
  <si>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</si>
  <si>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</si>
  <si>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</si>
  <si>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</si>
  <si>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</si>
  <si>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</si>
  <si>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</si>
  <si>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</si>
  <si>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</si>
  <si>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</si>
  <si>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</si>
  <si>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</si>
  <si>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</si>
  <si>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</si>
  <si>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</si>
  <si>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</si>
  <si>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</si>
  <si>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</si>
  <si>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</si>
  <si>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</si>
  <si>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</si>
  <si>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</si>
  <si>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</si>
  <si>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</si>
  <si>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</si>
  <si>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</si>
  <si>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</si>
  <si>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</si>
  <si>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</si>
  <si>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</si>
  <si>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</si>
  <si>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</si>
  <si>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</si>
  <si>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</si>
  <si>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</si>
  <si>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</si>
  <si>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</si>
  <si>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</si>
  <si>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</si>
  <si>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</si>
  <si>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</si>
  <si>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</si>
  <si>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</si>
  <si>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</si>
  <si>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</si>
  <si>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</si>
  <si>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</si>
  <si>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</si>
  <si>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</si>
  <si>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</si>
  <si>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</si>
  <si>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</si>
  <si>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</si>
  <si>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</si>
  <si>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</si>
  <si>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</si>
  <si>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</si>
  <si>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</si>
  <si>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</si>
  <si>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</si>
  <si>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</si>
  <si>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</si>
  <si>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</si>
  <si>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</si>
  <si>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</si>
  <si>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</si>
  <si>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</si>
  <si>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</si>
  <si>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</si>
  <si>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</si>
  <si>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</si>
  <si>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</si>
  <si>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</si>
  <si>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</si>
  <si>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</si>
  <si>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</si>
  <si>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</si>
  <si>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</si>
  <si>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</si>
  <si>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</si>
  <si>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</si>
  <si>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</si>
  <si>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</si>
  <si>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</si>
  <si>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</si>
  <si>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</si>
  <si>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</si>
  <si>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</si>
  <si>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</si>
  <si>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</si>
  <si>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</si>
  <si>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</si>
  <si>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</si>
  <si>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</si>
  <si>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</si>
  <si>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</si>
  <si>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</si>
  <si>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</si>
  <si>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</si>
  <si>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</si>
  <si>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</si>
  <si>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</si>
  <si>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</si>
  <si>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</si>
  <si>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</si>
  <si>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</si>
  <si>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</si>
  <si>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</si>
  <si>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</si>
  <si>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</si>
  <si>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</si>
  <si>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</si>
  <si>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</si>
  <si>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</si>
  <si>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</si>
  <si>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</si>
  <si>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</si>
  <si>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</si>
  <si>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</si>
  <si>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</si>
  <si>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</si>
  <si>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</si>
  <si>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</si>
  <si>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</si>
  <si>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</si>
  <si>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</si>
  <si>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</si>
  <si>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</si>
  <si>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</si>
  <si>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</si>
  <si>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</si>
  <si>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</si>
  <si>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</si>
  <si>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</si>
  <si>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</si>
  <si>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</si>
  <si>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</si>
  <si>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</si>
  <si>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</si>
  <si>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</si>
  <si>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</si>
  <si>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</si>
  <si>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</si>
  <si>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</si>
  <si>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</si>
  <si>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</si>
  <si>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</si>
  <si>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</si>
  <si>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</si>
  <si>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</si>
  <si>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</si>
  <si>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</si>
  <si>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</si>
  <si>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</si>
  <si>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</si>
  <si>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</si>
  <si>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</si>
  <si>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</si>
  <si>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</si>
  <si>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</si>
  <si>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</si>
  <si>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</si>
  <si>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</si>
  <si>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</si>
  <si>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</si>
  <si>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</si>
  <si>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</si>
  <si>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</si>
  <si>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</si>
  <si>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</si>
  <si>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</si>
  <si>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</si>
  <si>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</si>
  <si>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</si>
  <si>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</si>
  <si>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</si>
  <si>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</si>
  <si>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</si>
  <si>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</si>
  <si>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</si>
  <si>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</si>
  <si>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</si>
  <si>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</si>
  <si>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</si>
  <si>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</si>
  <si>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</si>
  <si>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</si>
  <si>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</si>
  <si>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</si>
  <si>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</si>
  <si>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</si>
  <si>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</si>
  <si>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</si>
  <si>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</si>
  <si>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</si>
  <si>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</si>
  <si>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</si>
  <si>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</si>
  <si>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</si>
  <si>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</si>
  <si>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</si>
  <si>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</si>
  <si>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</si>
  <si>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</si>
  <si>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</si>
  <si>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</si>
  <si>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</si>
  <si>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</si>
  <si>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</si>
  <si>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</si>
  <si>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</si>
  <si>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</si>
  <si>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</si>
  <si>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</si>
  <si>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</si>
  <si>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</si>
  <si>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</si>
  <si>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</si>
  <si>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</si>
  <si>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</si>
  <si>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</si>
  <si>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</si>
  <si>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</si>
  <si>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</si>
  <si>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</si>
  <si>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</si>
  <si>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</si>
  <si>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</si>
  <si>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</si>
  <si>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</si>
  <si>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</si>
  <si>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</si>
  <si>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</si>
  <si>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</si>
  <si>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</si>
  <si>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</si>
  <si>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</si>
  <si>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</si>
  <si>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</si>
  <si>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</si>
  <si>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</si>
  <si>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</si>
  <si>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</si>
  <si>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</si>
  <si>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</si>
  <si>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</si>
  <si>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</si>
  <si>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</si>
  <si>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</si>
  <si>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</si>
  <si>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</si>
  <si>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</si>
  <si>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</si>
  <si>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</si>
  <si>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</si>
  <si>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</si>
  <si>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</si>
  <si>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</si>
  <si>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</si>
  <si>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</si>
  <si>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</si>
  <si>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</si>
  <si>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</si>
  <si>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</si>
  <si>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</si>
  <si>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</si>
  <si>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</si>
  <si>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</si>
  <si>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</si>
  <si>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</si>
  <si>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</si>
  <si>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</si>
  <si>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</si>
  <si>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</si>
  <si>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</si>
  <si>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</si>
  <si>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</si>
  <si>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</si>
  <si>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</si>
  <si>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</si>
  <si>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</si>
  <si>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</si>
  <si>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</si>
  <si>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</si>
  <si>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</si>
  <si>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</si>
  <si>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</si>
  <si>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</si>
  <si>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</si>
  <si>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</si>
  <si>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</si>
  <si>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</si>
  <si>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</si>
  <si>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</si>
  <si>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</si>
  <si>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</si>
  <si>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</si>
  <si>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</si>
  <si>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</si>
  <si>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</si>
  <si>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</si>
  <si>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</si>
  <si>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</si>
  <si>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</si>
  <si>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</si>
  <si>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</si>
  <si>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</si>
  <si>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</si>
  <si>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</si>
  <si>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</si>
  <si>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</si>
  <si>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</si>
  <si>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</si>
  <si>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</si>
  <si>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</si>
  <si>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</si>
  <si>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</si>
  <si>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</si>
  <si>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</si>
  <si>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</si>
  <si>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</si>
  <si>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</si>
  <si>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</si>
  <si>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</si>
  <si>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</si>
  <si>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</si>
  <si>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</si>
  <si>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</si>
  <si>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</si>
  <si>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</si>
  <si>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</si>
  <si>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</si>
  <si>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</si>
  <si>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</si>
  <si>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</si>
  <si>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</si>
  <si>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</si>
  <si>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</si>
  <si>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</si>
  <si>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</si>
  <si>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</si>
  <si>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</si>
  <si>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</si>
  <si>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</si>
  <si>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</si>
  <si>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</si>
  <si>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</si>
  <si>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</si>
  <si>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</si>
  <si>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</si>
  <si>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</si>
  <si>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</si>
  <si>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</si>
  <si>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</si>
  <si>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</si>
  <si>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</si>
  <si>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</si>
  <si>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</si>
  <si>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</si>
  <si>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</si>
  <si>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</si>
  <si>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</si>
  <si>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</si>
  <si>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</si>
  <si>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</si>
  <si>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</si>
  <si>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</si>
  <si>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</si>
  <si>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</si>
  <si>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</si>
  <si>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</si>
  <si>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</si>
  <si>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</si>
  <si>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</si>
  <si>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</si>
  <si>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</si>
  <si>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</si>
  <si>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</si>
  <si>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</si>
  <si>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</si>
  <si>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</si>
  <si>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</si>
  <si>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</si>
  <si>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</si>
  <si>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</si>
  <si>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</si>
  <si>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</si>
  <si>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</si>
  <si>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</si>
  <si>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</si>
  <si>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</si>
  <si>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</si>
  <si>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</si>
  <si>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</si>
  <si>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</si>
  <si>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</si>
  <si>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</si>
  <si>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</si>
  <si>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</si>
  <si>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</si>
  <si>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</si>
  <si>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</si>
  <si>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</si>
  <si>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</si>
  <si>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</si>
  <si>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</si>
  <si>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</si>
  <si>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</si>
  <si>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</si>
  <si>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</si>
  <si>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</si>
  <si>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</si>
  <si>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</si>
  <si>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</si>
  <si>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</si>
  <si>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</si>
  <si>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</si>
  <si>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</si>
  <si>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</si>
  <si>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</si>
  <si>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</si>
  <si>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</si>
  <si>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</si>
  <si>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</si>
  <si>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</si>
  <si>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</si>
  <si>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</si>
  <si>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</si>
  <si>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</si>
  <si>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</si>
  <si>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</si>
  <si>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</si>
  <si>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</si>
  <si>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</si>
  <si>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</si>
  <si>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</si>
  <si>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</si>
  <si>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</si>
  <si>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</si>
  <si>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</si>
  <si>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</si>
  <si>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</si>
  <si>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</si>
  <si>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</si>
  <si>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</si>
  <si>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</si>
  <si>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</si>
  <si>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</si>
  <si>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</si>
  <si>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</si>
  <si>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</si>
  <si>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</si>
  <si>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</si>
  <si>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</si>
  <si>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</si>
  <si>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</si>
  <si>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</si>
  <si>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</si>
  <si>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</si>
  <si>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</si>
  <si>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</si>
  <si>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</si>
  <si>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</si>
  <si>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</si>
  <si>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</si>
  <si>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</si>
  <si>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</si>
  <si>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</si>
  <si>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</si>
  <si>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</si>
  <si>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</si>
  <si>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</si>
  <si>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</si>
  <si>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</si>
  <si>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</si>
  <si>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</si>
  <si>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</si>
  <si>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</si>
  <si>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</si>
  <si>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</si>
  <si>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</si>
  <si>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</si>
  <si>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</si>
  <si>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</si>
  <si>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</si>
  <si>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</si>
  <si>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</si>
  <si>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</si>
  <si>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</si>
  <si>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</si>
  <si>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</si>
  <si>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</si>
  <si>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</si>
  <si>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</si>
  <si>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</si>
  <si>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</si>
  <si>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</si>
  <si>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</si>
  <si>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</si>
  <si>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</si>
  <si>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</si>
  <si>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</si>
  <si>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</si>
  <si>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</si>
  <si>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</si>
  <si>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</si>
  <si>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</si>
  <si>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</si>
  <si>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</si>
  <si>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</si>
  <si>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</si>
  <si>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</si>
  <si>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</si>
  <si>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</si>
  <si>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</si>
  <si>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</si>
  <si>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</si>
  <si>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</si>
  <si>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</si>
  <si>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</si>
  <si>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</si>
  <si>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</si>
  <si>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</si>
  <si>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</si>
  <si>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</si>
  <si>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</si>
  <si>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</si>
  <si>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</si>
  <si>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</si>
  <si>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</si>
  <si>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</si>
  <si>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</si>
  <si>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</si>
  <si>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</si>
  <si>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</si>
  <si>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</si>
  <si>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</si>
  <si>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</si>
  <si>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</si>
  <si>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</si>
  <si>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</si>
  <si>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</si>
  <si>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</si>
  <si>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</si>
  <si>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</si>
  <si>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</si>
  <si>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</si>
  <si>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</si>
  <si>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</si>
  <si>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</si>
  <si>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</si>
  <si>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</si>
  <si>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</si>
  <si>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</si>
  <si>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</si>
  <si>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</si>
  <si>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</si>
  <si>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</si>
  <si>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</si>
  <si>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</si>
  <si>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</si>
  <si>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</si>
  <si>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</si>
  <si>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</si>
  <si>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</si>
  <si>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</si>
  <si>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</si>
  <si>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</si>
  <si>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</si>
  <si>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</si>
  <si>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</si>
  <si>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</si>
  <si>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</si>
  <si>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</si>
  <si>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</si>
  <si>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</si>
  <si>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</si>
  <si>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</si>
  <si>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</si>
  <si>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</si>
  <si>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</si>
  <si>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</si>
  <si>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</si>
  <si>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</si>
  <si>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</si>
  <si>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</si>
  <si>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</si>
  <si>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</si>
  <si>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</si>
  <si>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</si>
  <si>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</si>
  <si>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</si>
  <si>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</si>
  <si>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</si>
  <si>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</si>
  <si>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</si>
  <si>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</si>
  <si>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</si>
  <si>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</si>
  <si>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</si>
  <si>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</si>
  <si>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</si>
  <si>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</si>
  <si>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</si>
  <si>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</si>
  <si>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</si>
  <si>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</si>
  <si>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</si>
  <si>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</si>
  <si>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</si>
  <si>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</si>
  <si>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</si>
  <si>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</si>
  <si>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</si>
  <si>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</si>
  <si>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</si>
  <si>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</si>
  <si>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</si>
  <si>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</si>
  <si>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</si>
  <si>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</si>
  <si>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</si>
  <si>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</si>
  <si>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</si>
  <si>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</si>
  <si>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</si>
  <si>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</si>
  <si>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</si>
  <si>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</si>
  <si>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</si>
  <si>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</si>
  <si>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</si>
  <si>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</si>
  <si>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</si>
  <si>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</si>
  <si>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</si>
  <si>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</si>
  <si>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</si>
  <si>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</si>
  <si>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</si>
  <si>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</si>
  <si>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</si>
  <si>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</si>
  <si>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</si>
  <si>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</si>
  <si>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</si>
  <si>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</si>
  <si>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</si>
  <si>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</si>
  <si>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</si>
  <si>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</si>
  <si>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</si>
  <si>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</si>
  <si>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</si>
  <si>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</si>
  <si>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</si>
  <si>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</si>
  <si>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</si>
  <si>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</si>
  <si>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</si>
  <si>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</si>
  <si>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</si>
  <si>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</si>
  <si>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</si>
  <si>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</si>
  <si>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</si>
  <si>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</si>
  <si>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</si>
  <si>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</si>
  <si>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</si>
  <si>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</si>
  <si>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</si>
  <si>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</si>
  <si>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</si>
  <si>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</si>
  <si>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</si>
  <si>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</si>
  <si>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</si>
  <si>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</si>
  <si>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</si>
  <si>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</si>
  <si>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</si>
  <si>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</si>
  <si>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</si>
  <si>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</si>
  <si>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</si>
  <si>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</si>
  <si>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</si>
  <si>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</si>
  <si>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</si>
  <si>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</si>
  <si>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</si>
  <si>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</si>
  <si>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</si>
  <si>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</si>
  <si>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</si>
  <si>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</si>
  <si>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</si>
  <si>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</si>
  <si>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</si>
  <si>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</si>
  <si>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</si>
  <si>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</si>
  <si>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</si>
  <si>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</si>
  <si>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</si>
  <si>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</si>
  <si>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</si>
  <si>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</si>
  <si>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</si>
  <si>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</si>
  <si>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</si>
  <si>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</si>
  <si>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</si>
  <si>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</si>
  <si>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</si>
  <si>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</si>
  <si>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</si>
  <si>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</si>
  <si>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</si>
  <si>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</si>
  <si>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</si>
  <si>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</si>
  <si>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</si>
  <si>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</si>
  <si>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</si>
  <si>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</si>
  <si>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</si>
  <si>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</si>
  <si>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</si>
  <si>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</si>
  <si>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</si>
  <si>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</si>
  <si>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</si>
  <si>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</si>
  <si>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</si>
  <si>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</si>
  <si>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</si>
  <si>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</si>
  <si>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</si>
  <si>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</si>
  <si>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</si>
  <si>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</si>
  <si>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</si>
  <si>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</si>
  <si>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</si>
  <si>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</si>
  <si>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</si>
  <si>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</si>
  <si>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</si>
  <si>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</si>
  <si>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</si>
  <si>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</si>
  <si>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</si>
  <si>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</si>
  <si>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</si>
  <si>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</si>
  <si>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</si>
  <si>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</si>
  <si>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</si>
  <si>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</si>
  <si>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</si>
  <si>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</si>
  <si>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</si>
  <si>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</si>
  <si>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</si>
  <si>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</si>
  <si>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</si>
  <si>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</si>
  <si>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</si>
  <si>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</si>
  <si>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</si>
  <si>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</si>
  <si>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</si>
  <si>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</si>
  <si>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</si>
  <si>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</si>
  <si>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</si>
  <si>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</si>
  <si>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</si>
  <si>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</si>
  <si>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</si>
  <si>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</si>
  <si>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</si>
  <si>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</si>
  <si>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</si>
  <si>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</si>
  <si>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</si>
  <si>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</si>
  <si>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</si>
  <si>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</si>
  <si>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</si>
  <si>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</si>
  <si>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</si>
  <si>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</si>
  <si>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</si>
  <si>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</si>
  <si>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</si>
  <si>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</si>
  <si>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</si>
  <si>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</si>
  <si>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</si>
  <si>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</si>
  <si>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</si>
  <si>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</si>
  <si>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</si>
  <si>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</si>
  <si>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</si>
  <si>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</si>
  <si>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</si>
  <si>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</si>
  <si>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</si>
  <si>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</si>
  <si>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</si>
  <si>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</si>
  <si>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</si>
  <si>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</si>
  <si>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</si>
  <si>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</si>
  <si>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</si>
  <si>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</si>
  <si>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</si>
  <si>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</si>
  <si>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</si>
  <si>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</si>
  <si>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</si>
  <si>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</si>
  <si>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</si>
  <si>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</si>
  <si>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</si>
  <si>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</si>
  <si>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</si>
  <si>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</si>
  <si>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</si>
  <si>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</si>
  <si>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</si>
  <si>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</si>
  <si>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</si>
  <si>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</si>
  <si>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</si>
  <si>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</si>
  <si>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</si>
  <si>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</si>
  <si>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</si>
  <si>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</si>
  <si>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</si>
  <si>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</si>
  <si>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</si>
  <si>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</si>
  <si>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</si>
  <si>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</si>
  <si>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</si>
  <si>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</si>
  <si>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</si>
  <si>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</si>
  <si>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</si>
  <si>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</si>
  <si>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</si>
  <si>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</si>
  <si>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</si>
  <si>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</si>
  <si>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</si>
  <si>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</si>
  <si>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</si>
  <si>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</si>
  <si>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</si>
  <si>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</si>
  <si>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</si>
  <si>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</si>
  <si>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</si>
  <si>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</si>
  <si>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</si>
  <si>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</si>
  <si>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</si>
  <si>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</si>
  <si>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</si>
  <si>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</si>
  <si>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</si>
  <si>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</si>
  <si>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</si>
  <si>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</si>
  <si>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</si>
  <si>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</si>
  <si>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</si>
  <si>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</si>
  <si>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</si>
  <si>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</si>
  <si>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</si>
  <si>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</si>
  <si>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</si>
  <si>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</si>
  <si>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</si>
  <si>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</si>
  <si>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</si>
  <si>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</si>
  <si>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</si>
  <si>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</si>
  <si>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</si>
  <si>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</si>
  <si>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</si>
  <si>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</si>
  <si>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</si>
  <si>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</si>
  <si>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</si>
  <si>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</si>
  <si>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</si>
  <si>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</si>
  <si>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</si>
  <si>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</si>
  <si>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</si>
  <si>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</si>
  <si>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</si>
  <si>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</si>
  <si>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</si>
  <si>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</si>
  <si>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</si>
  <si>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</si>
  <si>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</si>
  <si>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</si>
  <si>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</si>
  <si>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</si>
  <si>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</si>
  <si>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</si>
  <si>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</si>
  <si>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</si>
  <si>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</si>
  <si>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</si>
  <si>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</si>
  <si>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</si>
  <si>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</si>
  <si>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</si>
  <si>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</si>
  <si>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</si>
  <si>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</si>
  <si>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</si>
  <si>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</si>
  <si>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</si>
  <si>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</si>
  <si>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</si>
  <si>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</si>
  <si>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</si>
  <si>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</si>
  <si>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</si>
  <si>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</si>
  <si>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</si>
  <si>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</si>
  <si>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</si>
  <si>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</si>
  <si>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</si>
  <si>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</si>
  <si>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</si>
  <si>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</si>
  <si>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</si>
  <si>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</si>
  <si>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</si>
  <si>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</si>
  <si>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</si>
  <si>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</si>
  <si>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</si>
  <si>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</si>
  <si>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</si>
  <si>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</si>
  <si>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</si>
  <si>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</si>
  <si>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</si>
  <si>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</si>
  <si>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</si>
  <si>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</si>
  <si>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</si>
  <si>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</si>
  <si>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</si>
  <si>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</si>
  <si>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</si>
  <si>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</si>
  <si>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</si>
  <si>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</si>
  <si>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</si>
  <si>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</si>
  <si>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</si>
  <si>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</si>
  <si>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</si>
  <si>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</si>
  <si>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</si>
  <si>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</si>
  <si>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</si>
  <si>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</si>
  <si>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</si>
  <si>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</si>
  <si>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</si>
  <si>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</si>
  <si>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</si>
  <si>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</si>
  <si>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</si>
  <si>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</si>
  <si>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</si>
  <si>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</si>
  <si>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</si>
  <si>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</si>
  <si>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</si>
  <si>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</si>
  <si>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</si>
  <si>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</si>
  <si>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</si>
  <si>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</si>
  <si>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</si>
  <si>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</si>
  <si>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</si>
  <si>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</si>
  <si>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</si>
  <si>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</si>
  <si>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</si>
  <si>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</si>
  <si>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</si>
  <si>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</si>
  <si>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</si>
  <si>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</si>
  <si>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</si>
  <si>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</si>
  <si>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</si>
  <si>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</si>
  <si>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</si>
  <si>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</si>
  <si>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</si>
  <si>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</si>
  <si>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</si>
  <si>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</si>
  <si>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</si>
  <si>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</si>
  <si>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</si>
  <si>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</si>
  <si>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</si>
  <si>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</si>
  <si>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</si>
  <si>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</si>
  <si>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</si>
  <si>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</si>
  <si>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</si>
  <si>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</si>
  <si>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</si>
  <si>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</si>
  <si>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</si>
  <si>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</si>
  <si>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</si>
  <si>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</si>
  <si>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</si>
  <si>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</si>
  <si>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</si>
  <si>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</si>
  <si>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</si>
  <si>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</si>
  <si>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</si>
  <si>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</si>
  <si>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</si>
  <si>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</si>
  <si>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</si>
  <si>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</si>
  <si>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</si>
  <si>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</si>
  <si>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</si>
  <si>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</si>
  <si>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</si>
  <si>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</si>
  <si>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</si>
  <si>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</si>
  <si>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</si>
  <si>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</si>
  <si>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</si>
  <si>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</si>
  <si>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</si>
  <si>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</si>
  <si>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</si>
  <si>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</si>
  <si>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</si>
  <si>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</si>
  <si>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</si>
  <si>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</si>
  <si>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</si>
  <si>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</si>
  <si>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</si>
  <si>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</si>
  <si>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</si>
  <si>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</si>
  <si>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</si>
  <si>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</si>
  <si>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</si>
  <si>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</si>
  <si>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</si>
  <si>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</si>
  <si>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</si>
  <si>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</si>
  <si>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</si>
  <si>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</si>
  <si>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</si>
  <si>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</si>
  <si>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</si>
  <si>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</si>
  <si>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</si>
  <si>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</si>
  <si>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</si>
  <si>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</si>
  <si>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</si>
  <si>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</si>
  <si>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</si>
  <si>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</si>
  <si>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</si>
  <si>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</si>
  <si>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</si>
  <si>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</si>
  <si>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</si>
  <si>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</si>
  <si>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</si>
  <si>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</si>
  <si>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</si>
  <si>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</si>
  <si>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</si>
  <si>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</si>
  <si>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</si>
  <si>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</si>
  <si>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</si>
  <si>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</si>
  <si>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</si>
  <si>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</si>
  <si>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</si>
  <si>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</si>
  <si>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</si>
  <si>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</si>
  <si>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</si>
  <si>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</si>
  <si>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</si>
  <si>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</si>
  <si>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</si>
  <si>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</si>
  <si>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</si>
  <si>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</si>
  <si>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</si>
  <si>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</si>
  <si>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</si>
  <si>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</si>
  <si>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</si>
  <si>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</si>
  <si>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</si>
  <si>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</si>
  <si>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</si>
  <si>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</si>
  <si>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</si>
  <si>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</si>
  <si>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</si>
  <si>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</si>
  <si>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</si>
  <si>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</si>
  <si>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</si>
  <si>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</si>
  <si>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</si>
  <si>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</si>
  <si>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</si>
  <si>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</si>
  <si>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</si>
  <si>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</si>
  <si>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</si>
  <si>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</si>
  <si>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</si>
  <si>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</si>
  <si>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</si>
  <si>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</si>
  <si>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</si>
  <si>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</si>
  <si>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</si>
  <si>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</si>
  <si>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</si>
  <si>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</si>
  <si>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</si>
  <si>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</si>
  <si>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</si>
  <si>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</si>
  <si>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</si>
  <si>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</si>
  <si>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</si>
  <si>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</si>
  <si>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</si>
  <si>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</si>
  <si>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</si>
  <si>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</si>
  <si>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</si>
  <si>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</si>
  <si>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</si>
  <si>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</si>
  <si>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</si>
  <si>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</si>
  <si>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</si>
  <si>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</si>
  <si>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</si>
  <si>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</si>
  <si>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</si>
  <si>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</si>
  <si>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</si>
  <si>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</si>
  <si>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</si>
  <si>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</si>
  <si>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</si>
  <si>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</si>
  <si>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</si>
  <si>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</si>
  <si>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</si>
  <si>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</si>
  <si>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</si>
  <si>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</si>
  <si>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</si>
  <si>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</si>
  <si>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</si>
  <si>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</si>
  <si>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</si>
  <si>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</si>
  <si>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</si>
  <si>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</si>
  <si>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</si>
  <si>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</si>
  <si>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</si>
  <si>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</si>
  <si>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</si>
  <si>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</si>
  <si>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</si>
  <si>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</si>
  <si>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</si>
  <si>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</si>
  <si>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</si>
  <si>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</si>
  <si>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</si>
  <si>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</si>
  <si>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</si>
  <si>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</si>
  <si>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</si>
  <si>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</si>
  <si>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</si>
  <si>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</si>
  <si>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</si>
  <si>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</si>
  <si>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</si>
  <si>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</si>
  <si>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</si>
  <si>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</si>
  <si>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</si>
  <si>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</si>
  <si>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</si>
  <si>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</si>
  <si>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</si>
  <si>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</si>
  <si>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</si>
  <si>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</si>
  <si>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</si>
  <si>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</si>
  <si>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</si>
  <si>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</si>
  <si>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</si>
  <si>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</si>
  <si>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</si>
  <si>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</si>
  <si>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</si>
  <si>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</si>
  <si>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</si>
  <si>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</si>
  <si>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</si>
  <si>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</si>
  <si>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</si>
  <si>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</si>
  <si>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</si>
  <si>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</si>
  <si>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</si>
  <si>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</si>
  <si>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</si>
  <si>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</si>
  <si>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</si>
  <si>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</si>
  <si>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</si>
  <si>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</si>
  <si>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</si>
  <si>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</si>
  <si>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</si>
  <si>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</si>
  <si>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</si>
  <si>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</si>
  <si>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</si>
  <si>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</si>
  <si>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</si>
  <si>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</si>
  <si>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</si>
  <si>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</si>
  <si>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</si>
  <si>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</si>
  <si>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</si>
  <si>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</si>
  <si>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</si>
  <si>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</si>
  <si>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</si>
  <si>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</si>
  <si>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</si>
  <si>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</si>
  <si>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</si>
  <si>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</si>
  <si>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</si>
  <si>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</si>
  <si>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</si>
  <si>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</si>
  <si>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</si>
  <si>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</si>
  <si>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</si>
  <si>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</si>
  <si>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</si>
  <si>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</si>
  <si>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</si>
  <si>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</si>
  <si>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</si>
  <si>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</si>
  <si>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</si>
  <si>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</si>
  <si>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</si>
  <si>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</si>
  <si>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</si>
  <si>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</si>
  <si>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</si>
  <si>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</si>
  <si>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</si>
  <si>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</si>
  <si>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</si>
  <si>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</si>
  <si>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</si>
  <si>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</si>
  <si>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</si>
  <si>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</si>
  <si>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</si>
  <si>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</si>
  <si>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</si>
  <si>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</si>
  <si>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</si>
  <si>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</si>
  <si>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</si>
  <si>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</si>
  <si>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</si>
  <si>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</si>
  <si>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</si>
  <si>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</si>
  <si>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</si>
  <si>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</si>
  <si>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</si>
  <si>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</si>
  <si>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</si>
  <si>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</si>
  <si>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</si>
  <si>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</si>
  <si>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</si>
  <si>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</si>
  <si>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</si>
  <si>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</si>
  <si>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</si>
  <si>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</si>
  <si>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</si>
  <si>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</si>
  <si>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</si>
  <si>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</si>
  <si>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</si>
  <si>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</si>
  <si>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</si>
  <si>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</si>
  <si>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</si>
  <si>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</si>
  <si>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</si>
  <si>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</si>
  <si>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</si>
  <si>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</si>
  <si>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</si>
  <si>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</si>
  <si>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</si>
  <si>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</si>
  <si>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</si>
  <si>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</si>
  <si>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</si>
  <si>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</si>
  <si>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</si>
  <si>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</si>
  <si>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</si>
  <si>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</si>
  <si>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</si>
  <si>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</si>
  <si>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</si>
  <si>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</si>
  <si>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</si>
  <si>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</si>
  <si>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</si>
  <si>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</si>
  <si>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</si>
  <si>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</si>
  <si>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</si>
  <si>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</si>
  <si>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</si>
  <si>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</si>
  <si>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</si>
  <si>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</si>
  <si>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</si>
  <si>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</si>
  <si>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</si>
  <si>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</si>
  <si>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</si>
  <si>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</si>
  <si>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</si>
  <si>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</si>
  <si>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</si>
  <si>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</si>
  <si>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</si>
  <si>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</si>
  <si>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</si>
  <si>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</si>
  <si>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</si>
  <si>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</si>
  <si>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</si>
  <si>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</si>
  <si>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</si>
  <si>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</si>
  <si>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</si>
  <si>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</si>
  <si>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</si>
  <si>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</si>
  <si>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</si>
  <si>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</si>
  <si>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</si>
  <si>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</si>
  <si>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</si>
  <si>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</si>
  <si>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</si>
  <si>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</si>
  <si>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</si>
  <si>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</si>
  <si>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</si>
  <si>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</si>
  <si>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</si>
  <si>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</si>
  <si>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</si>
  <si>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</si>
  <si>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</si>
  <si>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</si>
  <si>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</si>
  <si>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</si>
  <si>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</si>
  <si>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</si>
  <si>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</si>
  <si>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</si>
  <si>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</si>
  <si>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</si>
  <si>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</si>
  <si>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</si>
  <si>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</si>
  <si>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</si>
  <si>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</si>
  <si>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</si>
  <si>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</si>
  <si>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</si>
  <si>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</si>
  <si>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</si>
  <si>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</si>
  <si>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</si>
  <si>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</si>
  <si>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</si>
  <si>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</si>
  <si>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</si>
  <si>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</si>
  <si>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</si>
  <si>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</si>
  <si>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</si>
  <si>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</si>
  <si>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</si>
  <si>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</si>
  <si>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</si>
  <si>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</si>
  <si>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</si>
  <si>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</si>
  <si>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</si>
  <si>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</si>
  <si>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</si>
  <si>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</si>
  <si>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</si>
  <si>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</si>
  <si>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</si>
  <si>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</si>
  <si>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</si>
  <si>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</si>
  <si>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</si>
  <si>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</si>
  <si>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</si>
  <si>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</si>
  <si>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</si>
  <si>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</si>
  <si>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</si>
  <si>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</si>
  <si>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</si>
  <si>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</si>
  <si>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</si>
  <si>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</si>
  <si>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</si>
  <si>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</si>
  <si>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</si>
  <si>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</si>
  <si>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</si>
  <si>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</si>
  <si>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</si>
  <si>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</si>
  <si>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</si>
  <si>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</si>
  <si>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</si>
  <si>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</si>
  <si>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</si>
  <si>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</si>
  <si>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</si>
  <si>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</si>
  <si>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</si>
  <si>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</si>
  <si>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</si>
  <si>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</si>
  <si>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</si>
  <si>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</si>
  <si>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</si>
  <si>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</si>
  <si>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</si>
  <si>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</si>
  <si>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</si>
  <si>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</si>
  <si>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</si>
  <si>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</si>
  <si>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</si>
  <si>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</si>
  <si>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</si>
  <si>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</si>
  <si>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</si>
  <si>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</si>
  <si>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</si>
  <si>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</si>
  <si>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</si>
  <si>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</si>
  <si>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</si>
  <si>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</si>
  <si>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</si>
  <si>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</si>
  <si>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</si>
  <si>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</si>
  <si>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</si>
  <si>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</si>
  <si>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</si>
  <si>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</si>
  <si>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</si>
  <si>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</si>
  <si>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</si>
  <si>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</si>
  <si>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</si>
  <si>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</si>
  <si>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</si>
  <si>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</si>
  <si>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</si>
  <si>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</si>
  <si>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</si>
  <si>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</si>
  <si>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</si>
  <si>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</si>
  <si>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</si>
  <si>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</si>
  <si>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</si>
  <si>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</si>
  <si>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</si>
  <si>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</si>
  <si>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</si>
  <si>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</si>
  <si>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</si>
  <si>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</si>
  <si>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</si>
  <si>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</si>
  <si>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</si>
  <si>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</si>
  <si>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</si>
  <si>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</si>
  <si>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</si>
  <si>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</si>
  <si>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</si>
  <si>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</si>
  <si>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</si>
  <si>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</si>
  <si>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</si>
  <si>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</si>
  <si>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</si>
  <si>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</si>
  <si>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</si>
  <si>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</si>
  <si>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</si>
  <si>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</si>
  <si>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</si>
  <si>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</si>
  <si>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</si>
  <si>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</si>
  <si>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</si>
  <si>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</si>
  <si>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</si>
  <si>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</si>
  <si>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</si>
  <si>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</si>
  <si>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</si>
  <si>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</si>
  <si>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</si>
  <si>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</si>
  <si>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</si>
  <si>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</si>
  <si>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</si>
  <si>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</si>
  <si>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</si>
  <si>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</si>
  <si>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</si>
  <si>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</si>
  <si>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</si>
  <si>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</si>
  <si>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</si>
  <si>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</si>
  <si>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</si>
  <si>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</si>
  <si>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</si>
  <si>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</si>
  <si>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</si>
  <si>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</si>
  <si>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</si>
  <si>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</si>
  <si>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</si>
  <si>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</si>
  <si>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</si>
  <si>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</si>
  <si>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</si>
  <si>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</si>
  <si>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</si>
  <si>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</si>
  <si>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</si>
  <si>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</si>
  <si>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</si>
  <si>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</si>
  <si>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</si>
  <si>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</si>
  <si>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</si>
  <si>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</si>
  <si>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</si>
  <si>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</si>
  <si>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</si>
  <si>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</si>
  <si>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</si>
  <si>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</si>
  <si>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</si>
  <si>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</si>
  <si>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</si>
  <si>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</si>
  <si>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</si>
  <si>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</si>
  <si>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</si>
  <si>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</si>
  <si>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</si>
  <si>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</si>
  <si>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</si>
  <si>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</si>
  <si>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</si>
  <si>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</si>
  <si>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</si>
  <si>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</si>
  <si>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</si>
  <si>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</si>
  <si>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</si>
  <si>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</si>
  <si>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</si>
  <si>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</si>
  <si>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</si>
  <si>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</si>
  <si>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</si>
  <si>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</si>
  <si>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</si>
  <si>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</si>
  <si>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</si>
  <si>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</si>
  <si>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</si>
  <si>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</si>
  <si>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</si>
  <si>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</si>
  <si>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</si>
  <si>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</si>
  <si>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</si>
  <si>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</si>
  <si>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</si>
  <si>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</si>
  <si>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</si>
  <si>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</si>
  <si>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</si>
  <si>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</si>
  <si>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</si>
  <si>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</si>
  <si>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</si>
  <si>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</si>
  <si>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</si>
  <si>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</si>
  <si>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</si>
  <si>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</si>
  <si>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</si>
  <si>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</si>
  <si>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</si>
  <si>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</si>
  <si>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</si>
  <si>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</si>
  <si>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</si>
  <si>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</si>
  <si>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</si>
  <si>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</si>
  <si>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</si>
  <si>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</si>
  <si>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</si>
  <si>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</si>
  <si>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</si>
  <si>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</si>
  <si>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</si>
  <si>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</si>
  <si>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</si>
  <si>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</si>
  <si>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</si>
  <si>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</si>
  <si>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</si>
  <si>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</si>
  <si>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</si>
  <si>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</si>
  <si>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</si>
  <si>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</si>
  <si>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</si>
  <si>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</si>
  <si>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</si>
  <si>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</si>
  <si>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</si>
  <si>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</si>
  <si>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</si>
  <si>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</si>
  <si>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</si>
  <si>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</si>
  <si>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</si>
  <si>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</si>
  <si>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</si>
  <si>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</si>
  <si>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</si>
  <si>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</si>
  <si>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</si>
  <si>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</si>
  <si>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</si>
  <si>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</si>
  <si>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</si>
  <si>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</si>
  <si>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</si>
  <si>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</si>
  <si>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</si>
  <si>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</si>
  <si>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</si>
  <si>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</si>
  <si>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</si>
  <si>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</si>
  <si>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</si>
  <si>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</si>
  <si>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</si>
  <si>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</si>
  <si>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</si>
  <si>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</si>
  <si>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</si>
  <si>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</si>
  <si>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</si>
  <si>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</si>
  <si>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</si>
  <si>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</si>
  <si>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</si>
  <si>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</si>
  <si>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</si>
  <si>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</si>
  <si>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</si>
  <si>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</si>
  <si>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</si>
  <si>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</si>
  <si>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</si>
  <si>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</si>
  <si>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</si>
  <si>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</si>
  <si>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</si>
  <si>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</si>
  <si>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</si>
  <si>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</si>
  <si>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</si>
  <si>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</si>
  <si>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</si>
  <si>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</si>
  <si>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</si>
  <si>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</si>
  <si>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</si>
  <si>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</si>
  <si>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</si>
  <si>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</si>
  <si>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</si>
  <si>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</si>
  <si>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</si>
  <si>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</si>
  <si>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</si>
  <si>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</si>
  <si>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</si>
  <si>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</si>
  <si>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</si>
  <si>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</si>
  <si>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</si>
  <si>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</si>
  <si>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</si>
  <si>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</si>
  <si>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</si>
  <si>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</si>
  <si>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</si>
  <si>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</si>
  <si>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</si>
  <si>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</si>
  <si>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</si>
  <si>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</si>
  <si>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</si>
  <si>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</si>
  <si>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</si>
  <si>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</si>
  <si>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</si>
  <si>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</si>
  <si>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</si>
  <si>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</si>
  <si>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</si>
  <si>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</si>
  <si>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</si>
  <si>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</si>
  <si>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</si>
  <si>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</si>
  <si>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</si>
  <si>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</si>
  <si>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</si>
  <si>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</si>
  <si>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</si>
  <si>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</si>
  <si>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</si>
  <si>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</si>
  <si>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</si>
  <si>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</si>
  <si>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</si>
  <si>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</si>
  <si>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</si>
  <si>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</si>
  <si>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</si>
  <si>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</si>
  <si>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</si>
  <si>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</si>
  <si>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</si>
  <si>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</si>
  <si>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</si>
  <si>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</si>
  <si>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</si>
  <si>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</si>
  <si>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</si>
  <si>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</si>
  <si>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</si>
  <si>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</si>
  <si>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</si>
  <si>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</si>
  <si>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</si>
  <si>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</si>
  <si>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</si>
  <si>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</si>
  <si>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</si>
  <si>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</si>
  <si>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</si>
  <si>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</si>
  <si>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</si>
  <si>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</si>
  <si>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</si>
  <si>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</si>
  <si>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</si>
  <si>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</si>
  <si>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</si>
  <si>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</si>
  <si>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</si>
  <si>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</si>
  <si>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</si>
  <si>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</si>
  <si>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</si>
  <si>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</si>
  <si>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</si>
  <si>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</si>
  <si>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</si>
  <si>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</si>
  <si>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</si>
  <si>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</si>
  <si>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</si>
  <si>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</si>
  <si>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</si>
  <si>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</si>
  <si>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</si>
  <si>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</si>
  <si>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</si>
  <si>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</si>
  <si>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</si>
  <si>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</si>
  <si>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</si>
  <si>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</si>
  <si>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</si>
  <si>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</si>
  <si>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</si>
  <si>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</si>
  <si>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</si>
  <si>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</si>
  <si>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</si>
  <si>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</si>
  <si>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</si>
  <si>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</si>
  <si>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</si>
  <si>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</si>
  <si>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</si>
  <si>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</si>
  <si>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</si>
  <si>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</si>
  <si>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</si>
  <si>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</si>
  <si>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</si>
  <si>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</si>
  <si>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</si>
  <si>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</si>
  <si>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</si>
  <si>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</si>
  <si>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</si>
  <si>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</si>
  <si>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</si>
  <si>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</si>
  <si>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</si>
  <si>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</si>
  <si>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</si>
  <si>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</si>
  <si>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</si>
  <si>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</si>
  <si>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</si>
  <si>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</si>
  <si>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</si>
  <si>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</si>
  <si>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</si>
  <si>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</si>
  <si>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</si>
  <si>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</si>
  <si>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</si>
  <si>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</si>
  <si>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</si>
  <si>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</si>
  <si>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</si>
  <si>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</si>
  <si>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</si>
  <si>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</si>
  <si>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</si>
  <si>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</si>
  <si>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</si>
  <si>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</si>
  <si>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</si>
  <si>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</si>
  <si>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</si>
  <si>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</si>
  <si>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</si>
  <si>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</si>
  <si>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</si>
  <si>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</si>
  <si>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</si>
  <si>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</si>
  <si>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</si>
  <si>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</si>
  <si>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</si>
  <si>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</si>
  <si>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</si>
  <si>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</si>
  <si>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</si>
  <si>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</si>
  <si>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</si>
  <si>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</si>
  <si>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</si>
  <si>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</si>
  <si>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</si>
  <si>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</si>
  <si>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</si>
  <si>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</si>
  <si>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</si>
  <si>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</si>
  <si>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</si>
  <si>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</si>
  <si>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</si>
  <si>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</si>
  <si>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</si>
  <si>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</si>
  <si>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</si>
  <si>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</si>
  <si>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</si>
  <si>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</si>
  <si>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</si>
  <si>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</si>
  <si>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</si>
  <si>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</si>
  <si>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</si>
  <si>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</si>
  <si>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</si>
  <si>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</si>
  <si>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</si>
  <si>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</si>
  <si>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</si>
  <si>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</si>
  <si>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</si>
  <si>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</si>
  <si>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</si>
  <si>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</si>
  <si>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</si>
  <si>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</si>
  <si>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</si>
  <si>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</si>
  <si>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</si>
  <si>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</si>
  <si>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</si>
  <si>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</si>
  <si>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</si>
  <si>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</si>
  <si>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</si>
  <si>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</si>
  <si>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</si>
  <si>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</si>
  <si>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</si>
  <si>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</si>
  <si>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</si>
  <si>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</si>
  <si>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</si>
  <si>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</si>
  <si>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</si>
  <si>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</si>
  <si>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</si>
  <si>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</si>
  <si>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</si>
  <si>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</si>
  <si>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</si>
  <si>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</si>
  <si>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</si>
  <si>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</si>
  <si>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</si>
  <si>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</si>
  <si>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</si>
  <si>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</si>
  <si>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</si>
  <si>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</si>
  <si>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</si>
  <si>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</si>
  <si>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</si>
  <si>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</si>
  <si>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</si>
  <si>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</si>
  <si>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</si>
  <si>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</si>
  <si>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</si>
  <si>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</si>
  <si>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</si>
  <si>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</si>
  <si>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</si>
  <si>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</si>
  <si>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</si>
  <si>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</si>
  <si>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</si>
  <si>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</si>
  <si>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</si>
  <si>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</si>
  <si>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</si>
  <si>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</si>
  <si>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</si>
  <si>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</si>
  <si>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</si>
  <si>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</si>
  <si>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</si>
  <si>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</si>
  <si>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</si>
  <si>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</si>
  <si>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</si>
  <si>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</si>
  <si>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</si>
  <si>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</si>
  <si>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</si>
  <si>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</si>
  <si>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</si>
  <si>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</si>
  <si>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</si>
  <si>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</si>
  <si>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</si>
  <si>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</si>
  <si>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</si>
  <si>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</si>
  <si>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</si>
  <si>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</si>
  <si>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</si>
  <si>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</si>
  <si>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</si>
  <si>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</si>
  <si>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</si>
  <si>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</si>
  <si>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</si>
  <si>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</si>
  <si>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</si>
  <si>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</si>
  <si>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</si>
  <si>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</si>
  <si>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</si>
  <si>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</si>
  <si>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</si>
  <si>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</si>
  <si>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</si>
  <si>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</si>
  <si>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</si>
  <si>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</si>
  <si>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</si>
  <si>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</si>
  <si>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</si>
  <si>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</si>
  <si>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</si>
  <si>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</si>
  <si>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</si>
  <si>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</si>
  <si>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</si>
  <si>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</si>
  <si>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</si>
  <si>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</si>
  <si>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</si>
  <si>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</si>
  <si>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</si>
  <si>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</si>
  <si>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</si>
  <si>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</si>
  <si>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</si>
  <si>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</si>
  <si>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</si>
  <si>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</si>
  <si>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</si>
  <si>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</si>
  <si>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</si>
  <si>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</si>
  <si>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</si>
  <si>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</si>
  <si>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</si>
  <si>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</si>
  <si>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</si>
  <si>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</si>
  <si>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</si>
  <si>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</si>
  <si>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</si>
  <si>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</si>
  <si>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</si>
  <si>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</si>
  <si>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</si>
  <si>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</si>
  <si>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</si>
  <si>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</si>
  <si>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</si>
  <si>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</si>
  <si>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</si>
  <si>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</si>
  <si>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</si>
  <si>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</si>
  <si>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</si>
  <si>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</si>
  <si>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</si>
  <si>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</si>
  <si>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</si>
  <si>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</si>
  <si>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</si>
  <si>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</si>
  <si>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</si>
  <si>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</si>
  <si>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</si>
  <si>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</si>
  <si>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</si>
  <si>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</si>
  <si>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</si>
  <si>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</si>
  <si>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</si>
  <si>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</si>
  <si>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</si>
  <si>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</si>
  <si>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</si>
  <si>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</si>
  <si>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</si>
  <si>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</si>
  <si>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</si>
  <si>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</si>
  <si>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</si>
  <si>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</si>
  <si>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</si>
  <si>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</si>
  <si>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</si>
  <si>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</si>
  <si>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</si>
  <si>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</si>
  <si>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</si>
  <si>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</si>
  <si>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</si>
  <si>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</si>
  <si>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</si>
  <si>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</si>
  <si>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</si>
  <si>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</si>
  <si>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</si>
  <si>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</si>
  <si>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</si>
  <si>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</si>
  <si>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</si>
  <si>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</si>
  <si>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</si>
  <si>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</si>
  <si>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</si>
  <si>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</si>
  <si>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</si>
  <si>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</si>
  <si>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</si>
  <si>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</si>
  <si>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</si>
  <si>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</si>
  <si>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</si>
  <si>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</si>
  <si>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</si>
  <si>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</si>
  <si>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</si>
  <si>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</si>
  <si>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</si>
  <si>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</si>
  <si>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</si>
  <si>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</si>
  <si>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</si>
  <si>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</si>
  <si>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</si>
  <si>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</si>
  <si>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</si>
  <si>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</si>
  <si>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</si>
  <si>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</si>
  <si>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</si>
  <si>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</si>
  <si>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</si>
  <si>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</si>
  <si>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</si>
  <si>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</si>
  <si>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</si>
  <si>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</si>
  <si>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</si>
  <si>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</si>
  <si>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</si>
  <si>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</si>
  <si>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</si>
  <si>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</si>
  <si>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</si>
  <si>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</si>
  <si>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</si>
  <si>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</si>
  <si>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</si>
  <si>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</si>
  <si>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</si>
  <si>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</si>
  <si>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</si>
  <si>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</si>
  <si>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</si>
  <si>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</si>
  <si>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</si>
  <si>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</si>
  <si>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</si>
  <si>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</si>
  <si>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</si>
  <si>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</si>
  <si>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</si>
  <si>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</si>
  <si>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</si>
  <si>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</si>
  <si>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</si>
  <si>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</si>
  <si>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</si>
  <si>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</si>
  <si>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</si>
  <si>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</si>
  <si>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</si>
  <si>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</si>
  <si>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</si>
  <si>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</si>
  <si>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</si>
  <si>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</si>
  <si>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</si>
  <si>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</si>
  <si>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</si>
  <si>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</si>
  <si>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</si>
  <si>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</si>
  <si>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</si>
  <si>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</si>
  <si>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</si>
  <si>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</si>
  <si>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</si>
  <si>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</si>
  <si>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</si>
  <si>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</si>
  <si>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</si>
  <si>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</si>
  <si>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</si>
  <si>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</si>
  <si>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</si>
  <si>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</si>
  <si>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</si>
  <si>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</si>
  <si>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</si>
  <si>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</si>
  <si>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</si>
  <si>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</si>
  <si>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</si>
  <si>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</si>
  <si>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</si>
  <si>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</si>
  <si>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</si>
  <si>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</si>
  <si>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</si>
  <si>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</si>
  <si>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</si>
  <si>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</si>
  <si>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</si>
  <si>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</si>
  <si>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</si>
  <si>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</si>
  <si>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</si>
  <si>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</si>
  <si>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</si>
  <si>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</si>
  <si>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</si>
  <si>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</si>
  <si>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</si>
  <si>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</si>
  <si>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</si>
  <si>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</si>
  <si>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</si>
  <si>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</si>
  <si>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</si>
  <si>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</si>
  <si>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</si>
  <si>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</si>
  <si>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</si>
  <si>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</si>
  <si>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</si>
  <si>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</si>
  <si>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</si>
  <si>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</si>
  <si>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</si>
  <si>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</si>
  <si>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</si>
  <si>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</si>
  <si>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</si>
  <si>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</si>
  <si>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</si>
  <si>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</si>
  <si>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</si>
  <si>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</si>
  <si>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</si>
  <si>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</si>
  <si>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</si>
  <si>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</si>
  <si>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</si>
  <si>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</si>
  <si>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</si>
  <si>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</si>
  <si>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</si>
  <si>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</si>
  <si>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</si>
  <si>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</si>
  <si>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</si>
  <si>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</si>
  <si>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</si>
  <si>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</si>
  <si>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</si>
  <si>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</si>
  <si>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</si>
  <si>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</si>
  <si>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</si>
  <si>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</si>
  <si>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</si>
  <si>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</si>
  <si>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</si>
  <si>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</si>
  <si>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</si>
  <si>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</si>
  <si>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</si>
  <si>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</si>
  <si>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</si>
  <si>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</si>
  <si>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</si>
  <si>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</si>
  <si>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</si>
  <si>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</si>
  <si>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</si>
  <si>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</si>
  <si>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</si>
  <si>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</si>
  <si>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</si>
  <si>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</si>
  <si>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</si>
  <si>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</si>
  <si>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</si>
  <si>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</si>
  <si>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</si>
  <si>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</si>
  <si>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</si>
  <si>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</si>
  <si>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</si>
  <si>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</si>
  <si>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</si>
  <si>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</si>
  <si>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</si>
  <si>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</si>
  <si>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</si>
  <si>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</si>
  <si>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</si>
  <si>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</si>
  <si>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</si>
  <si>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</si>
  <si>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</si>
  <si>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</si>
  <si>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</si>
  <si>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</si>
  <si>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</si>
  <si>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</si>
  <si>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</si>
  <si>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</si>
  <si>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</si>
  <si>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</si>
  <si>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</si>
  <si>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</si>
  <si>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</si>
  <si>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</si>
  <si>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</si>
  <si>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</si>
  <si>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</si>
  <si>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</si>
  <si>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</si>
  <si>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</si>
  <si>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</si>
  <si>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</si>
  <si>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</si>
  <si>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</si>
  <si>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</si>
  <si>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</si>
  <si>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</si>
  <si>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</si>
  <si>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</si>
  <si>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</si>
  <si>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</si>
  <si>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</si>
  <si>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</si>
  <si>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</si>
  <si>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</si>
  <si>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</si>
  <si>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</si>
  <si>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</si>
  <si>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</si>
  <si>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</si>
  <si>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</si>
  <si>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</si>
  <si>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</si>
  <si>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</si>
  <si>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</si>
  <si>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</si>
  <si>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</si>
  <si>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</si>
  <si>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</si>
  <si>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</si>
  <si>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</si>
  <si>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</si>
  <si>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</si>
  <si>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</si>
  <si>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</si>
  <si>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</si>
  <si>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</si>
  <si>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</si>
  <si>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</si>
  <si>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</si>
  <si>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</si>
  <si>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</si>
  <si>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</si>
  <si>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</si>
  <si>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</si>
  <si>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</si>
  <si>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</si>
  <si>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</si>
  <si>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</si>
  <si>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</si>
  <si>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</si>
  <si>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</si>
  <si>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</si>
  <si>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</si>
  <si>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</si>
  <si>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</si>
  <si>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</si>
  <si>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</si>
  <si>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</si>
  <si>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</si>
  <si>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</si>
  <si>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</si>
  <si>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</si>
  <si>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</si>
  <si>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</si>
  <si>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</si>
  <si>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</si>
  <si>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</si>
  <si>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</si>
  <si>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</si>
  <si>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</si>
  <si>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</si>
  <si>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</si>
  <si>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</si>
  <si>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</si>
  <si>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</si>
  <si>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</si>
  <si>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</si>
  <si>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</si>
  <si>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</si>
  <si>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</si>
  <si>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</si>
  <si>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</si>
  <si>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</si>
  <si>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</si>
  <si>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</si>
  <si>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</si>
  <si>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</si>
  <si>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</si>
  <si>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</si>
  <si>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</si>
  <si>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</si>
  <si>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</si>
  <si>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</si>
  <si>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</si>
  <si>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</si>
  <si>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</si>
  <si>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</si>
  <si>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</si>
  <si>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</si>
  <si>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</si>
  <si>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</si>
  <si>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</si>
  <si>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</si>
  <si>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</si>
  <si>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</si>
  <si>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</si>
  <si>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</si>
  <si>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</si>
  <si>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</si>
  <si>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</si>
  <si>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</si>
  <si>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</si>
  <si>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</si>
  <si>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</si>
  <si>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</si>
  <si>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</si>
  <si>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</si>
  <si>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</si>
  <si>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</si>
  <si>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</si>
  <si>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</si>
  <si>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</si>
  <si>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</si>
  <si>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</si>
  <si>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</si>
  <si>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</si>
  <si>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</si>
  <si>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</si>
  <si>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</si>
  <si>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</si>
  <si>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</si>
  <si>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</si>
  <si>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</si>
  <si>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</si>
  <si>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</si>
  <si>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</si>
  <si>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</si>
  <si>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</si>
  <si>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</si>
  <si>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</si>
  <si>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</si>
  <si>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</si>
  <si>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</si>
  <si>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</si>
  <si>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</si>
  <si>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</si>
  <si>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</si>
  <si>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</si>
  <si>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</si>
  <si>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</si>
  <si>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</si>
  <si>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</si>
  <si>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</si>
  <si>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</si>
  <si>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</si>
  <si>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</si>
  <si>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</si>
  <si>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</si>
  <si>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</si>
  <si>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</si>
  <si>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</si>
  <si>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</si>
  <si>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</si>
  <si>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</si>
  <si>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</si>
  <si>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</si>
  <si>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</si>
  <si>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</si>
  <si>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</si>
  <si>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</si>
  <si>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</si>
  <si>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</si>
  <si>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</si>
  <si>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</si>
  <si>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</si>
  <si>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</si>
  <si>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</si>
  <si>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</si>
  <si>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</si>
  <si>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</si>
  <si>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</si>
  <si>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</si>
  <si>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</si>
  <si>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</si>
  <si>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</si>
  <si>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</si>
  <si>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</si>
  <si>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</si>
  <si>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</si>
  <si>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</si>
  <si>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</si>
  <si>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</si>
  <si>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</si>
  <si>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</si>
  <si>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</si>
  <si>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</si>
  <si>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</si>
  <si>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</si>
  <si>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</si>
  <si>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</si>
  <si>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</si>
  <si>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</si>
  <si>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</si>
  <si>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</si>
  <si>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</si>
  <si>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</si>
  <si>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</si>
  <si>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</si>
  <si>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</si>
  <si>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</si>
  <si>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</si>
  <si>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</si>
  <si>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</si>
  <si>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</si>
  <si>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</si>
  <si>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</si>
  <si>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</si>
  <si>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</si>
  <si>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</si>
  <si>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</si>
  <si>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</si>
  <si>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</si>
  <si>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</si>
  <si>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</si>
  <si>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</si>
  <si>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</si>
  <si>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</si>
  <si>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</si>
  <si>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</si>
  <si>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</si>
  <si>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</si>
  <si>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</si>
  <si>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</si>
  <si>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</si>
  <si>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</si>
  <si>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</si>
  <si>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</si>
  <si>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</si>
  <si>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</si>
  <si>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</si>
  <si>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</si>
  <si>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</si>
  <si>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</si>
  <si>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</si>
  <si>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</si>
  <si>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</si>
  <si>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</si>
  <si>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</si>
  <si>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</si>
  <si>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</si>
  <si>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</si>
  <si>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</si>
  <si>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</si>
  <si>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</si>
  <si>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</si>
  <si>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</si>
  <si>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</si>
  <si>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</si>
  <si>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</si>
  <si>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</si>
  <si>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</si>
  <si>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</si>
  <si>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</si>
  <si>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</si>
  <si>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</si>
  <si>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</si>
  <si>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</si>
  <si>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</si>
  <si>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</si>
  <si>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</si>
  <si>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</si>
  <si>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</si>
  <si>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</si>
  <si>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</si>
  <si>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</si>
  <si>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</si>
  <si>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</si>
  <si>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</si>
  <si>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</si>
  <si>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</si>
  <si>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</si>
  <si>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</si>
  <si>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</si>
  <si>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</si>
  <si>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</si>
  <si>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</si>
  <si>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</si>
  <si>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</si>
  <si>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</si>
  <si>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</si>
  <si>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</si>
  <si>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</si>
  <si>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</si>
  <si>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</si>
  <si>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</si>
  <si>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</si>
  <si>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</si>
  <si>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</si>
  <si>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</si>
  <si>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</si>
  <si>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</si>
  <si>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</si>
  <si>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</si>
  <si>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</si>
  <si>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</si>
  <si>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</si>
  <si>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</si>
  <si>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</si>
  <si>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</si>
  <si>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</si>
  <si>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</si>
  <si>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</si>
  <si>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</si>
  <si>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</si>
  <si>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</si>
  <si>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</si>
  <si>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</si>
  <si>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</si>
  <si>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</si>
  <si>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</si>
  <si>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</si>
  <si>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</si>
  <si>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</si>
  <si>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</si>
  <si>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</si>
  <si>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</si>
  <si>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</si>
  <si>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</si>
  <si>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</si>
  <si>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</si>
  <si>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</si>
  <si>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</si>
  <si>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</si>
  <si>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</si>
  <si>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</si>
  <si>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</si>
  <si>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</si>
  <si>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</si>
  <si>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</si>
  <si>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</si>
  <si>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</si>
  <si>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</si>
  <si>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</si>
  <si>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</si>
  <si>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</si>
  <si>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</si>
  <si>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</si>
  <si>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</si>
  <si>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</si>
  <si>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</si>
  <si>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</si>
  <si>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</si>
  <si>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</si>
  <si>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</si>
  <si>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</si>
  <si>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</si>
  <si>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</si>
  <si>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</si>
  <si>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</si>
  <si>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</si>
  <si>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</si>
  <si>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</si>
  <si>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</si>
  <si>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</si>
  <si>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</si>
  <si>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</si>
  <si>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</si>
  <si>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</si>
  <si>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</si>
  <si>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</si>
  <si>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</si>
  <si>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</si>
  <si>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</si>
  <si>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</si>
  <si>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</si>
  <si>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</si>
  <si>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</si>
  <si>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</si>
  <si>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</si>
  <si>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</si>
  <si>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</si>
  <si>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</si>
  <si>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</si>
  <si>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</si>
  <si>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</si>
  <si>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</si>
  <si>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</si>
  <si>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</si>
  <si>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</si>
  <si>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</si>
  <si>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</si>
  <si>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</si>
  <si>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</si>
  <si>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</si>
  <si>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</si>
  <si>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</si>
  <si>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</si>
  <si>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</si>
  <si>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</si>
  <si>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</si>
  <si>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</si>
  <si>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</si>
  <si>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</si>
  <si>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</si>
  <si>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</si>
  <si>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</si>
  <si>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</si>
  <si>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</si>
  <si>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</si>
  <si>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</si>
  <si>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</si>
  <si>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</si>
  <si>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</si>
  <si>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</si>
  <si>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</si>
  <si>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</si>
  <si>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</si>
  <si>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</si>
  <si>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</si>
  <si>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</si>
  <si>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</si>
  <si>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</si>
  <si>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</si>
  <si>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</si>
  <si>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</si>
  <si>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</si>
  <si>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</si>
  <si>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</si>
  <si>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</si>
  <si>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</si>
  <si>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</si>
  <si>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</si>
  <si>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</si>
  <si>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</si>
  <si>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</si>
  <si>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</si>
  <si>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</si>
  <si>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</si>
  <si>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</si>
  <si>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</si>
  <si>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</si>
  <si>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</si>
  <si>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</si>
  <si>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</si>
  <si>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</si>
  <si>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</si>
  <si>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</si>
  <si>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</si>
  <si>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</si>
  <si>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</si>
  <si>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</si>
  <si>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</si>
  <si>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</si>
  <si>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</si>
  <si>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</si>
  <si>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</si>
  <si>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</si>
  <si>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</si>
  <si>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</si>
  <si>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</si>
  <si>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</si>
  <si>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</si>
  <si>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</si>
  <si>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</si>
  <si>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</si>
  <si>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</si>
  <si>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</si>
  <si>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</si>
  <si>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</si>
  <si>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</si>
  <si>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</si>
  <si>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</si>
  <si>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</si>
  <si>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</si>
  <si>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</si>
  <si>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</si>
  <si>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</si>
  <si>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</si>
  <si>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</si>
  <si>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</si>
  <si>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</si>
  <si>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</si>
  <si>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</si>
  <si>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</si>
  <si>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</si>
  <si>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</si>
  <si>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</si>
  <si>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</si>
  <si>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</si>
  <si>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</si>
  <si>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</si>
  <si>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</si>
  <si>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</si>
  <si>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</si>
  <si>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</si>
  <si>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</si>
  <si>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</si>
  <si>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</si>
  <si>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</si>
  <si>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</si>
  <si>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</si>
  <si>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</si>
  <si>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</si>
  <si>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</si>
  <si>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</si>
  <si>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</si>
  <si>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</si>
  <si>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</si>
  <si>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</si>
  <si>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</si>
  <si>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</si>
  <si>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</si>
  <si>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</si>
  <si>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</si>
  <si>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</si>
  <si>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</si>
  <si>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</si>
  <si>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</si>
  <si>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</si>
  <si>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</si>
  <si>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</si>
  <si>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</si>
  <si>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</si>
  <si>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</si>
  <si>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</si>
  <si>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</si>
  <si>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</si>
  <si>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</si>
  <si>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</si>
  <si>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</si>
  <si>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</si>
  <si>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</si>
  <si>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</si>
  <si>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</si>
  <si>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</si>
  <si>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</si>
  <si>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</si>
  <si>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</si>
  <si>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</si>
  <si>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</si>
  <si>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</si>
  <si>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</si>
  <si>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</si>
  <si>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</si>
  <si>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</si>
  <si>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</si>
  <si>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</si>
  <si>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</si>
  <si>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</si>
  <si>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</si>
  <si>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</si>
  <si>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</si>
  <si>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</si>
  <si>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</si>
  <si>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</si>
  <si>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</si>
  <si>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</si>
  <si>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</si>
  <si>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</si>
  <si>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</si>
  <si>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</si>
  <si>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</si>
  <si>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</si>
  <si>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</si>
  <si>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</si>
  <si>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</si>
  <si>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</si>
  <si>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</si>
  <si>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</si>
  <si>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</si>
  <si>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</si>
  <si>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</si>
  <si>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</si>
  <si>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</si>
  <si>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</si>
  <si>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</si>
  <si>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</si>
  <si>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</si>
  <si>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</si>
  <si>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</si>
  <si>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</si>
  <si>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</si>
  <si>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</si>
  <si>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</si>
  <si>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</si>
  <si>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</si>
  <si>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</si>
  <si>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</si>
  <si>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</si>
  <si>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</si>
  <si>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</si>
  <si>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</si>
  <si>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</si>
  <si>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</si>
  <si>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</si>
  <si>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</si>
  <si>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</si>
  <si>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</si>
  <si>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</si>
  <si>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</si>
  <si>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</si>
  <si>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</si>
  <si>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</si>
  <si>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</si>
  <si>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</si>
  <si>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</si>
  <si>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</si>
  <si>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</si>
  <si>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</si>
  <si>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</si>
  <si>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</si>
  <si>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</si>
  <si>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</si>
  <si>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</si>
  <si>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</si>
  <si>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</si>
  <si>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</si>
  <si>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</si>
  <si>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</si>
  <si>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</si>
  <si>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</si>
  <si>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</si>
  <si>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</si>
  <si>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</si>
  <si>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</si>
  <si>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</si>
  <si>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</si>
  <si>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</si>
  <si>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</si>
  <si>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</si>
  <si>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</si>
  <si>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</si>
  <si>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</si>
  <si>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</si>
  <si>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</si>
  <si>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</si>
  <si>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</si>
  <si>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</si>
  <si>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</si>
  <si>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</si>
  <si>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</si>
  <si>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</si>
  <si>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</si>
  <si>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</si>
  <si>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</si>
  <si>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</si>
  <si>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</si>
  <si>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</si>
  <si>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</si>
  <si>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</si>
  <si>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</si>
  <si>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</si>
  <si>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</si>
  <si>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</si>
  <si>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</si>
  <si>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</si>
  <si>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</si>
  <si>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</si>
  <si>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</si>
  <si>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</si>
  <si>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</si>
  <si>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</si>
  <si>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</si>
  <si>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</si>
  <si>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</si>
  <si>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</si>
  <si>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</si>
  <si>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</si>
  <si>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</si>
  <si>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</si>
  <si>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</si>
  <si>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</si>
  <si>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</si>
  <si>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</si>
  <si>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</si>
  <si>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</si>
  <si>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</si>
  <si>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</si>
  <si>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</si>
  <si>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</si>
  <si>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</si>
  <si>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</si>
  <si>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</si>
  <si>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</si>
  <si>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</si>
  <si>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</si>
  <si>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</si>
  <si>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</si>
  <si>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</si>
  <si>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</si>
  <si>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</si>
  <si>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</si>
  <si>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</si>
  <si>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</si>
  <si>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</si>
  <si>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</si>
  <si>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</si>
  <si>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</si>
  <si>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</si>
  <si>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</si>
  <si>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</si>
  <si>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</si>
  <si>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</si>
  <si>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</si>
  <si>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</si>
  <si>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</si>
  <si>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</si>
  <si>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</si>
  <si>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</si>
  <si>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</si>
  <si>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</si>
  <si>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</si>
  <si>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</si>
  <si>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</si>
  <si>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</si>
  <si>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</si>
  <si>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</si>
  <si>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</si>
  <si>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</si>
  <si>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</si>
  <si>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</si>
  <si>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</si>
  <si>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</si>
  <si>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</si>
  <si>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</si>
  <si>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</si>
  <si>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</si>
  <si>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</si>
  <si>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</si>
  <si>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</si>
  <si>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</si>
  <si>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</si>
  <si>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</si>
  <si>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</si>
  <si>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</si>
  <si>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</si>
  <si>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</si>
  <si>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</si>
  <si>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</si>
  <si>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</si>
  <si>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</si>
  <si>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</si>
  <si>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</si>
  <si>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</si>
  <si>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</si>
  <si>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</si>
  <si>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</si>
  <si>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</si>
  <si>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</si>
  <si>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</si>
  <si>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</si>
  <si>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</si>
  <si>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</si>
  <si>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</si>
  <si>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</si>
  <si>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</si>
  <si>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</si>
  <si>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</si>
  <si>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</si>
  <si>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</si>
  <si>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</si>
  <si>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</si>
  <si>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</si>
  <si>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</si>
  <si>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</si>
  <si>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</si>
  <si>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</si>
  <si>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</si>
  <si>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</si>
  <si>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</si>
  <si>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</si>
  <si>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</si>
  <si>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</si>
  <si>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</si>
  <si>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</si>
  <si>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</si>
  <si>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</si>
  <si>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</si>
  <si>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</si>
  <si>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</si>
  <si>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</si>
  <si>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</si>
  <si>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</si>
  <si>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</si>
  <si>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</si>
  <si>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</si>
  <si>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</si>
  <si>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</si>
  <si>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</si>
  <si>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</si>
  <si>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</si>
  <si>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</si>
  <si>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</si>
  <si>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</si>
  <si>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</si>
  <si>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</si>
  <si>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</si>
  <si>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</si>
  <si>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</si>
  <si>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</si>
  <si>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</si>
  <si>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</si>
  <si>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</si>
  <si>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</si>
  <si>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</si>
  <si>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</si>
  <si>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</si>
  <si>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</si>
  <si>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</si>
  <si>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</si>
  <si>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</si>
  <si>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</si>
  <si>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</si>
  <si>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</si>
  <si>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</si>
  <si>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</si>
  <si>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</si>
  <si>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</si>
  <si>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</si>
  <si>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</si>
  <si>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</si>
  <si>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</si>
  <si>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</si>
  <si>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</si>
  <si>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</si>
  <si>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</si>
  <si>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</si>
  <si>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</si>
  <si>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</si>
  <si>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</si>
  <si>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</si>
  <si>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</si>
  <si>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</si>
  <si>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</si>
  <si>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</si>
  <si>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</si>
  <si>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</si>
  <si>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</si>
  <si>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</si>
  <si>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</si>
  <si>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</si>
  <si>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</si>
  <si>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</si>
  <si>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</si>
  <si>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</si>
  <si>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</si>
  <si>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</si>
  <si>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</si>
  <si>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</si>
  <si>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</si>
  <si>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</si>
  <si>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</si>
  <si>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</si>
  <si>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</si>
  <si>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</si>
  <si>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</si>
  <si>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</si>
  <si>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</si>
  <si>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</si>
  <si>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</si>
  <si>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</si>
  <si>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</si>
  <si>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</si>
  <si>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</si>
  <si>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</si>
  <si>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</si>
  <si>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</si>
  <si>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</si>
  <si>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</si>
  <si>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</si>
  <si>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</si>
  <si>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</si>
  <si>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</si>
  <si>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</si>
  <si>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</si>
  <si>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</si>
  <si>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</si>
  <si>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</si>
  <si>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</si>
  <si>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</si>
  <si>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</si>
  <si>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</si>
  <si>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</si>
  <si>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</si>
  <si>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</si>
  <si>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</si>
  <si>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</si>
  <si>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</si>
  <si>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</si>
  <si>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</si>
  <si>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</si>
  <si>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</si>
  <si>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</si>
  <si>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</si>
  <si>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</si>
  <si>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</si>
  <si>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</si>
  <si>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</si>
  <si>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</si>
  <si>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</si>
  <si>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</si>
  <si>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</si>
  <si>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</si>
  <si>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</si>
  <si>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</si>
  <si>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</si>
  <si>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</si>
  <si>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</si>
  <si>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</si>
  <si>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</si>
  <si>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</si>
  <si>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</si>
  <si>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</si>
  <si>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</si>
  <si>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</si>
  <si>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</si>
  <si>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</si>
  <si>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</si>
  <si>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</si>
  <si>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</si>
  <si>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</si>
  <si>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</si>
  <si>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</si>
  <si>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</si>
  <si>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</si>
  <si>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</si>
  <si>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</si>
  <si>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</si>
  <si>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</si>
  <si>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</si>
  <si>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</si>
  <si>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</si>
  <si>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</si>
  <si>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</si>
  <si>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</si>
  <si>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</si>
  <si>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</si>
  <si>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</si>
  <si>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</si>
  <si>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</si>
  <si>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</si>
  <si>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</si>
  <si>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</si>
  <si>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</si>
  <si>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</si>
  <si>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</si>
  <si>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</si>
  <si>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</si>
  <si>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</si>
  <si>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</si>
  <si>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</si>
  <si>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</si>
  <si>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</si>
  <si>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</si>
  <si>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</si>
  <si>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</si>
  <si>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</si>
  <si>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</si>
  <si>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</si>
  <si>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</si>
  <si>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</si>
  <si>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</si>
  <si>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</si>
  <si>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</si>
  <si>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</si>
  <si>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</si>
  <si>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</si>
  <si>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</si>
  <si>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</si>
  <si>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</si>
  <si>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</si>
  <si>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</si>
  <si>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</si>
  <si>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</si>
  <si>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</si>
  <si>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</si>
  <si>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</si>
  <si>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</si>
  <si>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</si>
  <si>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</si>
  <si>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</si>
  <si>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</si>
  <si>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</si>
  <si>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</si>
  <si>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</si>
  <si>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</si>
  <si>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</si>
  <si>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</si>
  <si>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</si>
  <si>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</si>
  <si>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</si>
  <si>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</si>
  <si>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</si>
  <si>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</si>
  <si>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</si>
  <si>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</si>
  <si>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</si>
  <si>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</si>
  <si>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</si>
  <si>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</si>
  <si>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</si>
  <si>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</si>
  <si>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</si>
  <si>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</si>
  <si>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</si>
  <si>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</si>
  <si>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</si>
  <si>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</si>
  <si>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</si>
  <si>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</si>
  <si>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</si>
  <si>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</si>
  <si>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</si>
  <si>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</si>
  <si>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</si>
  <si>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</si>
  <si>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</si>
  <si>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</si>
  <si>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</si>
  <si>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</si>
  <si>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</si>
  <si>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</si>
  <si>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</si>
  <si>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</si>
  <si>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</si>
  <si>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</si>
  <si>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</si>
  <si>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</si>
  <si>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</si>
  <si>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</si>
  <si>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</si>
  <si>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</si>
  <si>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</si>
  <si>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</si>
  <si>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</si>
  <si>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</si>
  <si>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</si>
  <si>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</si>
  <si>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</si>
  <si>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</si>
  <si>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</si>
  <si>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</si>
  <si>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</si>
  <si>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</si>
  <si>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</si>
  <si>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</si>
  <si>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</si>
  <si>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</si>
  <si>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</si>
  <si>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</si>
  <si>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</si>
  <si>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</si>
  <si>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</si>
  <si>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</si>
  <si>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</si>
  <si>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</si>
  <si>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</si>
  <si>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</si>
  <si>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</si>
  <si>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</si>
  <si>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</si>
  <si>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</si>
  <si>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</si>
  <si>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</si>
  <si>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</si>
  <si>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</si>
  <si>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</si>
  <si>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</si>
  <si>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</si>
  <si>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</si>
  <si>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</si>
  <si>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</si>
  <si>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</si>
  <si>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</si>
  <si>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</si>
  <si>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</si>
  <si>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</si>
  <si>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</si>
  <si>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</si>
  <si>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</si>
  <si>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</si>
  <si>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</si>
  <si>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</si>
  <si>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</si>
  <si>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</si>
  <si>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</si>
  <si>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</si>
  <si>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</si>
  <si>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</si>
  <si>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</si>
  <si>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</si>
  <si>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</si>
  <si>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</si>
  <si>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</si>
  <si>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</si>
  <si>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</si>
  <si>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</si>
  <si>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</si>
  <si>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</si>
  <si>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</si>
  <si>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</si>
  <si>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</si>
  <si>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</si>
  <si>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</si>
  <si>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</si>
  <si>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</si>
  <si>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</si>
  <si>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</si>
  <si>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</si>
  <si>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</si>
  <si>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</si>
  <si>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</si>
  <si>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</si>
  <si>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</si>
  <si>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</si>
  <si>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</si>
  <si>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</si>
  <si>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</si>
  <si>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</si>
  <si>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</si>
  <si>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</si>
  <si>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</si>
  <si>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</si>
  <si>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</si>
  <si>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</si>
  <si>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</si>
  <si>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</si>
  <si>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</si>
  <si>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</si>
  <si>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</si>
  <si>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</si>
  <si>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</si>
  <si>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</si>
  <si>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</si>
  <si>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</si>
  <si>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</si>
  <si>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</si>
  <si>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</si>
  <si>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</si>
  <si>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</si>
  <si>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</si>
  <si>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</si>
  <si>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</si>
  <si>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</si>
  <si>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</si>
  <si>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</si>
  <si>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</si>
  <si>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</si>
  <si>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</si>
  <si>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</si>
  <si>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</si>
  <si>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</si>
  <si>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</si>
  <si>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</si>
  <si>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</si>
  <si>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</si>
  <si>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</si>
  <si>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</si>
  <si>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</si>
  <si>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</si>
  <si>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</si>
  <si>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</si>
  <si>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</si>
  <si>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</si>
  <si>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</si>
  <si>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</si>
  <si>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</si>
  <si>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</si>
  <si>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</si>
  <si>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</si>
  <si>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</si>
  <si>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</si>
  <si>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</si>
  <si>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</si>
  <si>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</si>
  <si>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</si>
  <si>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</si>
  <si>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</si>
  <si>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</si>
  <si>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</si>
  <si>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</si>
  <si>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</si>
  <si>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</si>
  <si>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</si>
  <si>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</si>
  <si>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</si>
  <si>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</si>
  <si>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</si>
  <si>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</si>
  <si>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</si>
  <si>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</si>
  <si>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</si>
  <si>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</si>
  <si>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</si>
  <si>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</si>
  <si>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</si>
  <si>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</si>
  <si>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</si>
  <si>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</si>
  <si>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</si>
  <si>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</si>
  <si>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</si>
  <si>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</si>
  <si>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</si>
  <si>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</si>
  <si>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</si>
  <si>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</si>
  <si>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</si>
  <si>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</si>
  <si>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</si>
  <si>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</si>
  <si>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</si>
  <si>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</si>
  <si>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</si>
  <si>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</si>
  <si>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</si>
  <si>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</si>
  <si>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</si>
  <si>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</si>
  <si>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</si>
  <si>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</si>
  <si>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</si>
  <si>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</si>
  <si>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</si>
  <si>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</si>
  <si>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</si>
  <si>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</si>
  <si>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</si>
  <si>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</si>
  <si>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</si>
  <si>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</si>
  <si>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</si>
  <si>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</si>
  <si>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</si>
  <si>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</si>
  <si>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</si>
  <si>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</si>
  <si>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</si>
  <si>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</si>
  <si>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</si>
  <si>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</si>
  <si>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</si>
  <si>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</si>
  <si>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</si>
  <si>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</si>
  <si>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</si>
  <si>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</si>
  <si>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</si>
  <si>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</si>
  <si>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</si>
  <si>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</si>
  <si>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</si>
  <si>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</si>
  <si>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</si>
  <si>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</si>
  <si>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</si>
  <si>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</si>
  <si>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</si>
  <si>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</si>
  <si>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</si>
  <si>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</si>
  <si>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</si>
  <si>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</si>
  <si>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</si>
  <si>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</si>
  <si>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</si>
  <si>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</si>
  <si>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</si>
  <si>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</si>
  <si>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</si>
  <si>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</si>
  <si>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</si>
  <si>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</si>
  <si>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</si>
  <si>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</si>
  <si>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</si>
  <si>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</si>
  <si>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</si>
  <si>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</si>
  <si>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</si>
  <si>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</si>
  <si>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</si>
  <si>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</si>
  <si>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</si>
  <si>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</si>
  <si>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</si>
  <si>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</si>
  <si>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</si>
  <si>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</si>
  <si>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</si>
  <si>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</si>
  <si>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</si>
  <si>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</si>
  <si>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</si>
  <si>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</si>
  <si>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</si>
  <si>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</si>
  <si>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</si>
  <si>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</si>
  <si>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</si>
  <si>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</si>
  <si>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</si>
  <si>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</si>
  <si>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</si>
  <si>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</si>
  <si>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</si>
  <si>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</si>
  <si>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</si>
  <si>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</si>
  <si>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</si>
  <si>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</si>
  <si>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</si>
  <si>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</si>
  <si>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</si>
  <si>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</si>
  <si>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</si>
  <si>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</si>
  <si>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</si>
  <si>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</si>
  <si>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</si>
  <si>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</si>
  <si>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</si>
  <si>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</si>
  <si>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</si>
  <si>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</si>
  <si>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</si>
  <si>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</si>
  <si>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</si>
  <si>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</si>
  <si>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</si>
  <si>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</si>
  <si>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</si>
  <si>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</si>
  <si>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</si>
  <si>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</si>
  <si>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</si>
  <si>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</si>
  <si>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</si>
  <si>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</si>
  <si>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</si>
  <si>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</si>
  <si>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</si>
  <si>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</si>
  <si>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</si>
  <si>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</si>
  <si>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</si>
  <si>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</si>
  <si>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</si>
  <si>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</si>
  <si>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</si>
  <si>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</si>
  <si>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</si>
  <si>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</si>
  <si>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</si>
  <si>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</si>
  <si>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</si>
  <si>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</si>
  <si>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</si>
  <si>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</si>
  <si>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</si>
  <si>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</si>
  <si>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</si>
  <si>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</si>
  <si>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</si>
  <si>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</si>
  <si>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</si>
  <si>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</si>
  <si>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</si>
  <si>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</si>
  <si>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</si>
  <si>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</si>
  <si>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</si>
  <si>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</si>
  <si>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</si>
  <si>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</si>
  <si>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</si>
  <si>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</si>
  <si>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</si>
  <si>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</si>
  <si>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</si>
  <si>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</si>
  <si>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</si>
  <si>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</si>
  <si>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</si>
  <si>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</si>
  <si>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</si>
  <si>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</si>
  <si>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</si>
  <si>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</si>
  <si>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</si>
  <si>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</si>
  <si>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</si>
  <si>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</si>
  <si>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</si>
  <si>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</si>
  <si>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</si>
  <si>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</si>
  <si>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</si>
  <si>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</si>
  <si>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</si>
  <si>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</si>
  <si>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</si>
  <si>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</si>
  <si>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</si>
  <si>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</si>
  <si>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</si>
  <si>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</si>
  <si>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</si>
  <si>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</si>
  <si>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</si>
  <si>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</si>
  <si>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</si>
  <si>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</si>
  <si>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</si>
  <si>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</si>
  <si>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</si>
  <si>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</si>
  <si>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</si>
  <si>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</si>
  <si>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</si>
  <si>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</si>
  <si>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</si>
  <si>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</si>
  <si>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</si>
  <si>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</si>
  <si>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</si>
  <si>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</si>
  <si>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</si>
  <si>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</si>
  <si>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</si>
  <si>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</si>
  <si>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</si>
  <si>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</si>
  <si>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</si>
  <si>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</si>
  <si>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</si>
  <si>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</si>
  <si>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</si>
  <si>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</si>
  <si>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</si>
  <si>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</si>
  <si>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</si>
  <si>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</si>
  <si>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</si>
  <si>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</si>
  <si>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</si>
  <si>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</si>
  <si>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</si>
  <si>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</si>
  <si>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</si>
  <si>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</si>
  <si>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</si>
  <si>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</si>
  <si>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</si>
  <si>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</si>
  <si>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</si>
  <si>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</si>
  <si>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</si>
  <si>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</si>
  <si>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</si>
  <si>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</si>
  <si>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</si>
  <si>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</si>
  <si>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</si>
  <si>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</si>
  <si>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</si>
  <si>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</si>
  <si>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</si>
  <si>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</si>
  <si>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</si>
  <si>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</si>
  <si>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</si>
  <si>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</si>
  <si>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</si>
  <si>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</si>
  <si>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</si>
  <si>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</si>
  <si>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</si>
  <si>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</si>
  <si>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</si>
  <si>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</si>
  <si>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</si>
  <si>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</si>
  <si>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</si>
  <si>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</si>
  <si>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</si>
  <si>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</si>
  <si>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</si>
  <si>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</si>
  <si>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</si>
  <si>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</si>
  <si>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</si>
  <si>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</si>
  <si>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</si>
  <si>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</si>
  <si>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</si>
  <si>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</si>
  <si>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</si>
  <si>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</si>
  <si>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</si>
  <si>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</si>
  <si>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</si>
  <si>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</si>
  <si>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</si>
  <si>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</si>
  <si>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</si>
  <si>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</si>
  <si>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</si>
  <si>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</si>
  <si>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</si>
  <si>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</si>
  <si>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</si>
  <si>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</si>
  <si>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</si>
  <si>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</si>
  <si>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</si>
  <si>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</si>
  <si>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</si>
  <si>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</si>
  <si>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</si>
  <si>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</si>
  <si>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</si>
  <si>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</si>
  <si>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</si>
  <si>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</si>
  <si>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</si>
  <si>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</si>
  <si>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</si>
  <si>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</si>
  <si>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</si>
  <si>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</si>
  <si>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</si>
  <si>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</si>
  <si>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</si>
  <si>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</si>
  <si>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</si>
  <si>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</si>
  <si>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</si>
  <si>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</si>
  <si>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</si>
  <si>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</si>
  <si>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</si>
  <si>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</si>
  <si>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</si>
  <si>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</si>
  <si>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</si>
  <si>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</si>
  <si>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</si>
  <si>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</si>
  <si>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</si>
  <si>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</si>
  <si>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</si>
  <si>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</si>
  <si>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</si>
  <si>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</si>
  <si>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</si>
  <si>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</si>
  <si>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</si>
  <si>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</si>
  <si>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</si>
  <si>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</si>
  <si>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</si>
  <si>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</si>
  <si>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</si>
  <si>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</si>
  <si>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</si>
  <si>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</si>
  <si>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</si>
  <si>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</si>
  <si>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</si>
  <si>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</si>
  <si>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</si>
  <si>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</si>
  <si>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</si>
  <si>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</si>
  <si>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</si>
  <si>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</si>
  <si>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</si>
  <si>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</si>
  <si>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</si>
  <si>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</si>
  <si>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</si>
  <si>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</si>
  <si>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</si>
  <si>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</si>
  <si>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</si>
  <si>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</si>
  <si>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</si>
  <si>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</si>
  <si>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</si>
  <si>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</si>
  <si>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</si>
  <si>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</si>
  <si>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</si>
  <si>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</si>
  <si>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</si>
  <si>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</si>
  <si>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</si>
  <si>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</si>
  <si>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</si>
  <si>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</si>
  <si>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</si>
  <si>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</si>
  <si>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</si>
  <si>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</si>
  <si>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</si>
  <si>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</si>
  <si>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</si>
  <si>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</si>
  <si>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</si>
  <si>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</si>
  <si>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</si>
  <si>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</si>
  <si>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</si>
  <si>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</si>
  <si>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</si>
  <si>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</si>
  <si>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</si>
  <si>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</si>
  <si>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</si>
  <si>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</si>
  <si>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</si>
  <si>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</si>
  <si>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</si>
  <si>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</si>
  <si>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</si>
  <si>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</si>
  <si>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</si>
  <si>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</si>
  <si>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</si>
  <si>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</si>
  <si>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</si>
  <si>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</si>
  <si>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</si>
  <si>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</si>
  <si>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</si>
  <si>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</si>
  <si>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</si>
  <si>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</si>
  <si>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</si>
  <si>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</si>
  <si>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</si>
  <si>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</si>
  <si>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</si>
  <si>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</si>
  <si>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</si>
  <si>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</si>
  <si>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</si>
  <si>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</si>
  <si>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</si>
  <si>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</si>
  <si>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</si>
  <si>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</si>
  <si>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</si>
  <si>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</si>
  <si>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</si>
  <si>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</si>
  <si>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</si>
  <si>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</si>
  <si>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</si>
  <si>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</si>
  <si>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</si>
  <si>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</si>
  <si>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</si>
  <si>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</si>
  <si>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</si>
  <si>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</si>
  <si>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</si>
  <si>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</si>
  <si>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</si>
  <si>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</si>
  <si>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</si>
  <si>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</si>
  <si>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</si>
  <si>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</si>
  <si>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</si>
  <si>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</si>
  <si>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</si>
  <si>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</si>
  <si>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</si>
  <si>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</si>
  <si>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</si>
  <si>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</si>
  <si>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</si>
  <si>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</si>
  <si>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</si>
  <si>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</si>
  <si>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</si>
  <si>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</si>
  <si>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</si>
  <si>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</si>
  <si>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</si>
  <si>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</si>
  <si>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</si>
  <si>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</si>
  <si>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</si>
  <si>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</si>
  <si>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</si>
  <si>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</si>
  <si>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</si>
  <si>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</si>
  <si>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</si>
  <si>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</si>
  <si>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</si>
  <si>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</si>
  <si>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</si>
  <si>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</si>
  <si>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</si>
  <si>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</si>
  <si>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</si>
  <si>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</si>
  <si>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</si>
  <si>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</si>
  <si>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</si>
  <si>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</si>
  <si>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</si>
  <si>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</si>
  <si>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</si>
  <si>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</si>
  <si>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</si>
  <si>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</si>
  <si>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</si>
  <si>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</si>
  <si>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</si>
  <si>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</si>
  <si>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</si>
  <si>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</si>
  <si>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</si>
  <si>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</si>
  <si>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</si>
  <si>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</si>
  <si>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</si>
  <si>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</si>
  <si>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</si>
  <si>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</si>
  <si>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</si>
  <si>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</si>
  <si>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</si>
  <si>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</si>
  <si>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</si>
  <si>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</si>
  <si>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</si>
  <si>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</si>
  <si>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</si>
  <si>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</si>
  <si>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</si>
  <si>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</si>
  <si>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</si>
  <si>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</si>
  <si>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</si>
  <si>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</si>
  <si>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</si>
  <si>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</si>
  <si>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</si>
  <si>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</si>
  <si>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</si>
  <si>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</si>
  <si>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</si>
  <si>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</si>
  <si>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</si>
  <si>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</si>
  <si>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</si>
  <si>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</si>
  <si>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</si>
  <si>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</si>
  <si>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</si>
  <si>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</si>
  <si>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</si>
  <si>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</si>
  <si>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</si>
  <si>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</si>
  <si>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</si>
  <si>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</si>
  <si>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</si>
  <si>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</si>
  <si>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</si>
  <si>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</si>
  <si>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</si>
  <si>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</si>
  <si>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</si>
  <si>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</si>
  <si>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</si>
  <si>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</si>
  <si>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</si>
  <si>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</si>
  <si>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</si>
  <si>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</si>
  <si>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</si>
  <si>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</si>
  <si>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</si>
  <si>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</si>
  <si>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</si>
  <si>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</si>
  <si>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</si>
  <si>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</si>
  <si>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</si>
  <si>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</si>
  <si>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</si>
  <si>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</si>
  <si>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</si>
  <si>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</si>
  <si>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</si>
  <si>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</si>
  <si>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</si>
  <si>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</si>
  <si>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</si>
  <si>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</si>
  <si>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</si>
  <si>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</si>
  <si>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</si>
  <si>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</si>
  <si>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</si>
  <si>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</si>
  <si>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</si>
  <si>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</si>
  <si>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</si>
  <si>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</si>
  <si>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</si>
  <si>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</si>
  <si>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</si>
  <si>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</si>
  <si>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</si>
  <si>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</si>
  <si>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</si>
  <si>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</si>
  <si>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</si>
  <si>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</si>
  <si>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</si>
  <si>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</si>
  <si>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</si>
  <si>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</si>
  <si>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</si>
  <si>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</si>
  <si>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</si>
  <si>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</si>
  <si>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</si>
  <si>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</si>
  <si>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</si>
  <si>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</si>
  <si>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</si>
  <si>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</si>
  <si>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</si>
  <si>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</si>
  <si>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</si>
  <si>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</si>
  <si>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</si>
  <si>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</si>
  <si>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</si>
  <si>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</si>
  <si>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</si>
  <si>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</si>
  <si>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</si>
  <si>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</si>
  <si>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</si>
  <si>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</si>
  <si>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</si>
  <si>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</si>
  <si>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</si>
  <si>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</si>
  <si>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</si>
  <si>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</si>
  <si>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</si>
  <si>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</si>
  <si>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</si>
  <si>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</si>
  <si>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</si>
  <si>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</si>
  <si>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</si>
  <si>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</si>
  <si>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</si>
  <si>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</si>
  <si>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</si>
  <si>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</si>
  <si>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</si>
  <si>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</si>
  <si>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</si>
  <si>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</si>
  <si>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</si>
  <si>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</si>
  <si>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</si>
  <si>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</si>
  <si>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</si>
  <si>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</si>
  <si>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</si>
  <si>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</si>
  <si>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</si>
  <si>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</si>
  <si>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</si>
  <si>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</si>
  <si>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</si>
  <si>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</si>
  <si>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</si>
  <si>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</si>
  <si>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</si>
  <si>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</si>
  <si>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</si>
  <si>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</si>
  <si>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</si>
  <si>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</si>
  <si>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</si>
  <si>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</si>
  <si>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</si>
  <si>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</si>
  <si>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</si>
  <si>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</si>
  <si>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</si>
  <si>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</si>
  <si>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</si>
  <si>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</si>
  <si>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</si>
  <si>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</si>
  <si>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</si>
  <si>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</si>
  <si>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</si>
  <si>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</si>
  <si>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</si>
  <si>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</si>
  <si>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</si>
  <si>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</si>
  <si>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</si>
  <si>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</si>
  <si>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</si>
  <si>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</si>
  <si>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</si>
  <si>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</si>
  <si>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</si>
  <si>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</si>
  <si>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</si>
  <si>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</si>
  <si>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</si>
  <si>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</si>
  <si>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</si>
  <si>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</si>
  <si>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</si>
  <si>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</si>
  <si>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</si>
  <si>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</si>
  <si>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</si>
  <si>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</si>
  <si>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</si>
  <si>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</si>
  <si>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</si>
  <si>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</si>
  <si>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</si>
  <si>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</si>
  <si>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</si>
  <si>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</si>
  <si>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</si>
  <si>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</si>
  <si>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</si>
  <si>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</si>
  <si>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</si>
  <si>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</si>
  <si>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</si>
  <si>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</si>
  <si>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</si>
  <si>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</si>
  <si>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</si>
  <si>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</si>
  <si>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</si>
  <si>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</si>
  <si>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</si>
  <si>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</si>
  <si>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</si>
  <si>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</si>
  <si>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</si>
  <si>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</si>
  <si>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</si>
  <si>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</si>
  <si>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</si>
  <si>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</si>
  <si>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</si>
  <si>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</si>
  <si>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</si>
  <si>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</si>
  <si>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</si>
  <si>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</si>
  <si>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</si>
  <si>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</si>
  <si>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</si>
  <si>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</si>
  <si>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</si>
  <si>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</si>
  <si>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</si>
  <si>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</si>
  <si>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</si>
  <si>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</si>
  <si>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</si>
  <si>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</si>
  <si>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</si>
  <si>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</si>
  <si>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</si>
  <si>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</si>
  <si>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</si>
  <si>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</si>
  <si>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</si>
  <si>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</si>
  <si>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</si>
  <si>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</si>
  <si>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</si>
  <si>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</si>
  <si>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</si>
  <si>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</si>
  <si>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</si>
  <si>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</si>
  <si>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</si>
  <si>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</si>
  <si>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</si>
  <si>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</si>
  <si>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</si>
  <si>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</si>
  <si>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</si>
  <si>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</si>
  <si>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</si>
  <si>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</si>
  <si>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</si>
  <si>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</si>
  <si>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</si>
  <si>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</si>
  <si>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</si>
  <si>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</si>
  <si>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</si>
  <si>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</si>
  <si>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</si>
  <si>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</si>
  <si>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</si>
  <si>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</si>
  <si>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</si>
  <si>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</si>
  <si>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</si>
  <si>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</si>
  <si>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</si>
  <si>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</si>
  <si>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</si>
  <si>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</si>
  <si>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</si>
  <si>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</si>
  <si>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</si>
  <si>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</si>
  <si>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</si>
  <si>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</si>
  <si>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</si>
  <si>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</si>
  <si>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</si>
  <si>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</si>
  <si>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</si>
  <si>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</si>
  <si>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</si>
  <si>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</si>
  <si>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</si>
  <si>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</si>
  <si>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</si>
  <si>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</si>
  <si>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</si>
  <si>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</si>
  <si>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</si>
  <si>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</si>
  <si>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</si>
  <si>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</si>
  <si>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</si>
  <si>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</si>
  <si>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</si>
  <si>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</si>
  <si>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</si>
  <si>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</si>
  <si>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</si>
  <si>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</si>
  <si>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</si>
  <si>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</si>
  <si>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</si>
  <si>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</si>
  <si>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</si>
  <si>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13000638000013</t>
  </si>
  <si>
    <t xml:space="preserve">CODE_POINT</t>
  </si>
  <si>
    <t xml:space="preserve">OPERATEUR</t>
  </si>
  <si>
    <t xml:space="preserve">C DUPART</t>
  </si>
  <si>
    <t xml:space="preserve">NOM_PRODUCTEUR</t>
  </si>
  <si>
    <t xml:space="preserve">DREAL PACA</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</si>
  <si>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</si>
  <si>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</si>
  <si>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06154850</t>
  </si>
  <si>
    <r>
      <rPr>
        <sz val="11"/>
        <rFont val="Calibri"/>
        <family val="2"/>
        <charset val="1"/>
      </rPr>
      <t xml:space="preserve">CODE_PRELEV-DETERM</t>
    </r>
    <r>
      <rPr>
        <sz val="11"/>
        <color rgb="FFFF0000"/>
        <rFont val="Calibri"/>
        <family val="2"/>
        <charset val="1"/>
      </rPr>
      <t xml:space="preserve"> *</t>
    </r>
  </si>
  <si>
    <t xml:space="preserve">NOM COURS D'EAU</t>
  </si>
  <si>
    <t xml:space="preserve">Buëch</t>
  </si>
  <si>
    <t xml:space="preserve">NOM_PRELEV_DETERM</t>
  </si>
  <si>
    <t xml:space="preserve">LB_STATION</t>
  </si>
  <si>
    <t xml:space="preserve">Serres</t>
  </si>
  <si>
    <r>
      <rPr>
        <sz val="11"/>
        <rFont val="Calibri"/>
        <family val="2"/>
        <charset val="1"/>
      </rPr>
      <t xml:space="preserve">COORD_X_OP </t>
    </r>
    <r>
      <rPr>
        <sz val="11"/>
        <color rgb="FFFF0000"/>
        <rFont val="Calibri"/>
        <family val="2"/>
        <charset val="1"/>
      </rPr>
      <t xml:space="preserve">*</t>
    </r>
  </si>
  <si>
    <t xml:space="preserve">916039</t>
  </si>
  <si>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</si>
  <si>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</si>
  <si>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t xml:space="preserve">6375317</t>
  </si>
  <si>
    <r>
      <rPr>
        <sz val="11"/>
        <rFont val="Calibri"/>
        <family val="2"/>
        <charset val="1"/>
      </rPr>
      <t xml:space="preserve">CODE_OPERATION</t>
    </r>
    <r>
      <rPr>
        <sz val="11"/>
        <color rgb="FFFF0000"/>
        <rFont val="Calibri"/>
        <family val="2"/>
        <charset val="1"/>
      </rPr>
      <t xml:space="preserve"> #</t>
    </r>
  </si>
  <si>
    <t xml:space="preserve">06154850 2021</t>
  </si>
  <si>
    <r>
      <rPr>
        <sz val="11"/>
        <rFont val="Calibri"/>
        <family val="2"/>
        <charset val="1"/>
      </rPr>
      <t xml:space="preserve">COORD_X_OP_AVAL </t>
    </r>
    <r>
      <rPr>
        <sz val="11"/>
        <color rgb="FFFF0000"/>
        <rFont val="Calibri"/>
        <family val="2"/>
        <charset val="1"/>
      </rPr>
      <t xml:space="preserve">*</t>
    </r>
  </si>
  <si>
    <t xml:space="preserve">915946</t>
  </si>
  <si>
    <r>
      <rPr>
        <sz val="11"/>
        <rFont val="Calibri"/>
        <family val="2"/>
        <charset val="1"/>
      </rPr>
      <t xml:space="preserve">COORD_Y_OP_AVAL </t>
    </r>
    <r>
      <rPr>
        <sz val="11"/>
        <color rgb="FFFF0000"/>
        <rFont val="Calibri"/>
        <family val="2"/>
        <charset val="1"/>
      </rPr>
      <t xml:space="preserve">*</t>
    </r>
  </si>
  <si>
    <t xml:space="preserve">6375266</t>
  </si>
  <si>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</si>
  <si>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</si>
  <si>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</si>
  <si>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</si>
  <si>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</si>
  <si>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</si>
  <si>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</si>
  <si>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</si>
  <si>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</si>
  <si>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</si>
  <si>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</si>
  <si>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</si>
  <si>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faiblement nuageux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</si>
  <si>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</si>
  <si>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</si>
  <si>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</si>
  <si>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</si>
  <si>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</si>
  <si>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</si>
  <si>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</si>
  <si>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</si>
  <si>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</si>
  <si>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</si>
  <si>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1</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</si>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</sst>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1" colorId="64" zoomScale="90" zoomScaleNormal="90" zoomScalePageLayoutView="100" workbookViewId="0">
      <selection pane="topLeft" activeCell="E106" activeCellId="0" sqref="E10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1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5165</v>
      </c>
      <c r="G8" s="25"/>
      <c r="H8" s="25"/>
    </row>
    <row r="9" customFormat="false" ht="15" hidden="false" customHeight="false" outlineLevel="0" collapsed="false">
      <c r="A9" s="22" t="s">
        <v>5175</v>
      </c>
      <c r="B9" s="23" t="s">
        <v>5176</v>
      </c>
      <c r="D9" s="26" t="s">
        <v>5177</v>
      </c>
      <c r="E9" s="27" t="s">
        <v>5170</v>
      </c>
      <c r="G9" s="25"/>
      <c r="H9" s="25"/>
    </row>
    <row r="10" customFormat="false" ht="15" hidden="false" customHeight="false" outlineLevel="0" collapsed="false">
      <c r="A10" s="26" t="s">
        <v>5178</v>
      </c>
      <c r="B10" s="28" t="s">
        <v>5179</v>
      </c>
      <c r="D10" s="26" t="s">
        <v>5180</v>
      </c>
      <c r="E10" s="27" t="s">
        <v>5181</v>
      </c>
      <c r="G10" s="25"/>
      <c r="H10" s="25"/>
    </row>
    <row r="11" customFormat="false" ht="15" hidden="false" customHeight="false" outlineLevel="0" collapsed="false">
      <c r="A11" s="26" t="s">
        <v>5182</v>
      </c>
      <c r="B11" s="29" t="n">
        <v>44448</v>
      </c>
      <c r="D11" s="26" t="s">
        <v>5183</v>
      </c>
      <c r="E11" s="30" t="s">
        <v>5184</v>
      </c>
      <c r="G11" s="25"/>
      <c r="H11" s="25"/>
    </row>
    <row r="12" customFormat="false" ht="15" hidden="false" customHeight="false" outlineLevel="0" collapsed="false">
      <c r="A12" s="26" t="s">
        <v>5185</v>
      </c>
      <c r="B12" s="30" t="s">
        <v>5186</v>
      </c>
      <c r="D12" s="26" t="s">
        <v>5187</v>
      </c>
      <c r="E12" s="30" t="s">
        <v>5188</v>
      </c>
      <c r="G12" s="25"/>
      <c r="H12" s="25"/>
    </row>
    <row r="13" customFormat="false" ht="17.25" hidden="false" customHeight="true" outlineLevel="0" collapsed="false">
      <c r="A13" s="12"/>
      <c r="B13" s="31"/>
      <c r="D13" s="26" t="s">
        <v>5189</v>
      </c>
      <c r="E13" s="30" t="s">
        <v>5190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str">
        <f aca="false">E10</f>
        <v>916039</v>
      </c>
    </row>
    <row r="18" customFormat="false" ht="15" hidden="false" customHeight="false" outlineLevel="0" collapsed="false">
      <c r="A18" s="36"/>
      <c r="B18" s="37" t="s">
        <v>5198</v>
      </c>
      <c r="C18" s="38" t="str">
        <f aca="false">E11</f>
        <v>6375317</v>
      </c>
    </row>
    <row r="19" customFormat="false" ht="15" hidden="false" customHeight="false" outlineLevel="0" collapsed="false">
      <c r="A19" s="33" t="s">
        <v>5199</v>
      </c>
      <c r="B19" s="39" t="n">
        <v>667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s">
        <v>5214</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5215</v>
      </c>
      <c r="B33" s="49"/>
      <c r="C33" s="50"/>
      <c r="D33" s="49" t="s">
        <v>5216</v>
      </c>
      <c r="E33" s="49"/>
    </row>
    <row r="34" s="17" customFormat="true" ht="37.5" hidden="false" customHeight="true" outlineLevel="0" collapsed="false">
      <c r="A34" s="49"/>
      <c r="B34" s="49"/>
      <c r="C34" s="50"/>
      <c r="D34" s="49"/>
      <c r="E34" s="49"/>
    </row>
    <row r="35" customFormat="false" ht="15" hidden="false" customHeight="false" outlineLevel="0" collapsed="false">
      <c r="A35" s="33" t="s">
        <v>5217</v>
      </c>
      <c r="B35" s="51" t="n">
        <v>100</v>
      </c>
      <c r="D35" s="52" t="s">
        <v>5218</v>
      </c>
      <c r="E35" s="53"/>
    </row>
    <row r="36" s="56" customFormat="true" ht="15" hidden="false" customHeight="true" outlineLevel="0" collapsed="false">
      <c r="A36" s="54" t="s">
        <v>5219</v>
      </c>
      <c r="B36" s="34" t="n">
        <v>100</v>
      </c>
      <c r="C36" s="50"/>
      <c r="D36" s="55" t="s">
        <v>5220</v>
      </c>
      <c r="E36" s="34"/>
    </row>
    <row r="37" s="56" customFormat="true" ht="15" hidden="false" customHeight="true" outlineLevel="0" collapsed="false">
      <c r="A37" s="54" t="s">
        <v>5221</v>
      </c>
      <c r="B37" s="34" t="n">
        <v>24</v>
      </c>
      <c r="C37" s="50"/>
      <c r="D37" s="55" t="s">
        <v>5222</v>
      </c>
      <c r="E37" s="34"/>
    </row>
    <row r="38" s="56" customFormat="true" ht="15" hidden="false" customHeight="true" outlineLevel="0" collapsed="false">
      <c r="A38" s="54" t="s">
        <v>5223</v>
      </c>
      <c r="B38" s="34" t="n">
        <v>7</v>
      </c>
      <c r="C38" s="50"/>
      <c r="D38" s="55" t="s">
        <v>5223</v>
      </c>
      <c r="E38" s="34"/>
    </row>
    <row r="39" s="56" customFormat="true" ht="15" hidden="false" customHeight="true" outlineLevel="0" collapsed="false">
      <c r="A39" s="55" t="s">
        <v>5224</v>
      </c>
      <c r="B39" s="34" t="s">
        <v>5225</v>
      </c>
      <c r="C39" s="50"/>
      <c r="D39" s="55" t="s">
        <v>5224</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row>
    <row r="44" s="17" customFormat="true" ht="15" hidden="false" customHeight="false" outlineLevel="0" collapsed="false">
      <c r="A44" s="33" t="s">
        <v>5229</v>
      </c>
      <c r="B44" s="62"/>
      <c r="C44" s="50"/>
      <c r="D44" s="26" t="s">
        <v>5229</v>
      </c>
      <c r="E44" s="62"/>
    </row>
    <row r="45" s="17" customFormat="true" ht="15" hidden="false" customHeight="false" outlineLevel="0" collapsed="false">
      <c r="A45" s="33" t="s">
        <v>5230</v>
      </c>
      <c r="B45" s="62"/>
      <c r="C45" s="50"/>
      <c r="D45" s="26" t="s">
        <v>5230</v>
      </c>
      <c r="E45" s="62"/>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t="n">
        <v>4</v>
      </c>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2</v>
      </c>
      <c r="C50" s="50"/>
      <c r="D50" s="26" t="s">
        <v>5235</v>
      </c>
      <c r="E50" s="62"/>
    </row>
    <row r="51" s="17" customFormat="true" ht="15" hidden="false" customHeight="false" outlineLevel="0" collapsed="false">
      <c r="A51" s="63" t="s">
        <v>5236</v>
      </c>
      <c r="B51" s="62" t="n">
        <v>4</v>
      </c>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row>
    <row r="58" s="17" customFormat="true" ht="15" hidden="false" customHeight="false" outlineLevel="0" collapsed="false">
      <c r="A58" s="33" t="s">
        <v>5241</v>
      </c>
      <c r="B58" s="62" t="n">
        <v>3</v>
      </c>
      <c r="C58" s="50"/>
      <c r="D58" s="26" t="s">
        <v>5241</v>
      </c>
      <c r="E58" s="62"/>
    </row>
    <row r="59" s="17" customFormat="true" ht="15" hidden="false" customHeight="false" outlineLevel="0" collapsed="false">
      <c r="A59" s="33" t="s">
        <v>5242</v>
      </c>
      <c r="B59" s="62" t="n">
        <v>4</v>
      </c>
      <c r="C59" s="50"/>
      <c r="D59" s="26" t="s">
        <v>5242</v>
      </c>
      <c r="E59" s="62"/>
    </row>
    <row r="60" s="17" customFormat="true" ht="15" hidden="false" customHeight="false" outlineLevel="0" collapsed="false">
      <c r="A60" s="33" t="s">
        <v>5243</v>
      </c>
      <c r="B60" s="62" t="n">
        <v>2</v>
      </c>
      <c r="C60" s="50"/>
      <c r="D60" s="26" t="s">
        <v>5243</v>
      </c>
      <c r="E60" s="62"/>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1</v>
      </c>
      <c r="C65" s="50"/>
      <c r="D65" s="19" t="s">
        <v>5246</v>
      </c>
      <c r="E65" s="61"/>
    </row>
    <row r="66" s="17" customFormat="true" ht="15" hidden="false" customHeight="false" outlineLevel="0" collapsed="false">
      <c r="A66" s="33" t="s">
        <v>5247</v>
      </c>
      <c r="B66" s="62" t="n">
        <v>2</v>
      </c>
      <c r="C66" s="50"/>
      <c r="D66" s="26" t="s">
        <v>5247</v>
      </c>
      <c r="E66" s="62"/>
    </row>
    <row r="67" s="17" customFormat="true" ht="15" hidden="false" customHeight="false" outlineLevel="0" collapsed="false">
      <c r="A67" s="33" t="s">
        <v>5248</v>
      </c>
      <c r="B67" s="62" t="n">
        <v>3</v>
      </c>
      <c r="C67" s="50"/>
      <c r="D67" s="26" t="s">
        <v>5248</v>
      </c>
      <c r="E67" s="62"/>
    </row>
    <row r="68" s="17" customFormat="true" ht="15" hidden="false" customHeight="false" outlineLevel="0" collapsed="false">
      <c r="A68" s="33" t="s">
        <v>5249</v>
      </c>
      <c r="B68" s="62" t="n">
        <v>5</v>
      </c>
      <c r="C68" s="50"/>
      <c r="D68" s="26" t="s">
        <v>5249</v>
      </c>
      <c r="E68" s="62"/>
    </row>
    <row r="69" s="17" customFormat="true" ht="15" hidden="false" customHeight="false" outlineLevel="0" collapsed="false">
      <c r="A69" s="33" t="s">
        <v>5250</v>
      </c>
      <c r="B69" s="62" t="n">
        <v>3</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1</v>
      </c>
      <c r="C73" s="50"/>
      <c r="D73" s="19" t="s">
        <v>5252</v>
      </c>
      <c r="E73" s="61"/>
    </row>
    <row r="74" s="17" customFormat="true" ht="15" hidden="false" customHeight="false" outlineLevel="0" collapsed="false">
      <c r="A74" s="33" t="s">
        <v>5253</v>
      </c>
      <c r="B74" s="62" t="n">
        <v>4</v>
      </c>
      <c r="C74" s="50"/>
      <c r="D74" s="26" t="s">
        <v>5253</v>
      </c>
      <c r="E74" s="62"/>
    </row>
    <row r="75" s="17" customFormat="true" ht="15" hidden="false" customHeight="false" outlineLevel="0" collapsed="false">
      <c r="A75" s="33" t="s">
        <v>5254</v>
      </c>
      <c r="B75" s="62" t="n">
        <v>4</v>
      </c>
      <c r="C75" s="50"/>
      <c r="D75" s="26" t="s">
        <v>5254</v>
      </c>
      <c r="E75" s="62"/>
    </row>
    <row r="76" s="17" customFormat="true" ht="15" hidden="false" customHeight="false" outlineLevel="0" collapsed="false">
      <c r="A76" s="33" t="s">
        <v>5255</v>
      </c>
      <c r="B76" s="62"/>
      <c r="C76" s="50"/>
      <c r="D76" s="26" t="s">
        <v>5255</v>
      </c>
      <c r="E76" s="62"/>
    </row>
    <row r="77" s="17" customFormat="true" ht="15" hidden="false" customHeight="false" outlineLevel="0" collapsed="false">
      <c r="A77" s="33" t="s">
        <v>5256</v>
      </c>
      <c r="B77" s="62"/>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c r="C82" s="50"/>
      <c r="D82" s="26" t="s">
        <v>5259</v>
      </c>
      <c r="E82" s="62"/>
    </row>
    <row r="83" s="17" customFormat="true" ht="15" hidden="false" customHeight="false" outlineLevel="0" collapsed="false">
      <c r="A83" s="33" t="s">
        <v>5260</v>
      </c>
      <c r="B83" s="62" t="n">
        <v>4</v>
      </c>
      <c r="C83" s="50"/>
      <c r="D83" s="26" t="s">
        <v>5260</v>
      </c>
      <c r="E83" s="62"/>
    </row>
    <row r="84" s="17" customFormat="true" ht="15" hidden="false" customHeight="false" outlineLevel="0" collapsed="false">
      <c r="A84" s="33" t="s">
        <v>5261</v>
      </c>
      <c r="B84" s="62" t="n">
        <v>4</v>
      </c>
      <c r="C84" s="50"/>
      <c r="D84" s="26" t="s">
        <v>5261</v>
      </c>
      <c r="E84" s="62"/>
    </row>
    <row r="85" s="17" customFormat="true" ht="15" hidden="false" customHeight="false" outlineLevel="0" collapsed="false">
      <c r="A85" s="33" t="s">
        <v>5262</v>
      </c>
      <c r="B85" s="62"/>
      <c r="C85" s="50"/>
      <c r="D85" s="26" t="s">
        <v>5262</v>
      </c>
      <c r="E85" s="62"/>
    </row>
    <row r="86" s="17" customFormat="true" ht="15" hidden="false" customHeight="false" outlineLevel="0" collapsed="false">
      <c r="A86" s="33" t="s">
        <v>5263</v>
      </c>
      <c r="B86" s="62" t="n">
        <v>2</v>
      </c>
      <c r="C86" s="50"/>
      <c r="D86" s="26" t="s">
        <v>5263</v>
      </c>
      <c r="E86" s="62"/>
    </row>
    <row r="87" s="17" customFormat="true" ht="15" hidden="false" customHeight="false" outlineLevel="0" collapsed="false">
      <c r="A87" s="33" t="s">
        <v>5264</v>
      </c>
      <c r="B87" s="62"/>
      <c r="C87" s="50"/>
      <c r="D87" s="26" t="s">
        <v>5264</v>
      </c>
      <c r="E87" s="62"/>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4892</v>
      </c>
      <c r="B97" s="79" t="str">
        <f aca="false">IF(A97="NEWCOD",IF(ISBLANK(G97),"renseigner le champ 'Nouveau taxon'",G97),VLOOKUP(A97,'Ref Taxo'!A:B,2,FALSE()))</f>
        <v>Tolypothrix</v>
      </c>
      <c r="C97" s="80" t="n">
        <f aca="false">IF(A97="NEWCOD",IF(ISBLANK(H97),"NoCod",H97),VLOOKUP(A97,'Ref Taxo'!A:D,4,FALSE()))</f>
        <v>6304</v>
      </c>
      <c r="D97" s="81" t="n">
        <v>0.01</v>
      </c>
      <c r="E97" s="82"/>
      <c r="F97" s="82" t="s">
        <v>5277</v>
      </c>
      <c r="G97" s="83"/>
      <c r="H97" s="84"/>
    </row>
    <row r="98" customFormat="false" ht="15" hidden="false" customHeight="false" outlineLevel="0" collapsed="false">
      <c r="A98" s="78" t="s">
        <v>4447</v>
      </c>
      <c r="B98" s="79" t="str">
        <f aca="false">IF(A98="NEWCOD",IF(ISBLANK(G98),"renseigner le champ 'Nouveau taxon'",G98),VLOOKUP(A98,'Ref Taxo'!A:B,2,FALSE()))</f>
        <v>Schizothrix</v>
      </c>
      <c r="C98" s="80" t="n">
        <f aca="false">IF(A98="NEWCOD",IF(ISBLANK(H98),"NoCod",H98),VLOOKUP(A98,'Ref Taxo'!A:D,4,FALSE()))</f>
        <v>6436</v>
      </c>
      <c r="D98" s="81" t="n">
        <v>0.9901</v>
      </c>
      <c r="E98" s="82"/>
      <c r="F98" s="82" t="s">
        <v>5277</v>
      </c>
      <c r="G98" s="85"/>
      <c r="H98" s="86"/>
    </row>
    <row r="99" customFormat="false" ht="15" hidden="false" customHeight="false" outlineLevel="0" collapsed="false">
      <c r="A99" s="78" t="s">
        <v>4683</v>
      </c>
      <c r="B99" s="79" t="str">
        <f aca="false">IF(A99="NEWCOD",IF(ISBLANK(G99),"renseigner le champ 'Nouveau taxon'",G99),VLOOKUP(A99,'Ref Taxo'!A:B,2,FALSE()))</f>
        <v>Spirogyra</v>
      </c>
      <c r="C99" s="80" t="n">
        <f aca="false">IF(A99="NEWCOD",IF(ISBLANK(H99),"NoCod",H99),VLOOKUP(A99,'Ref Taxo'!A:D,4,FALSE()))</f>
        <v>1147</v>
      </c>
      <c r="D99" s="81" t="n">
        <v>2.05</v>
      </c>
      <c r="E99" s="82"/>
      <c r="F99" s="82" t="s">
        <v>5277</v>
      </c>
      <c r="G99" s="85"/>
      <c r="H99" s="86"/>
    </row>
    <row r="100" customFormat="false" ht="15" hidden="false" customHeight="false" outlineLevel="0" collapsed="false">
      <c r="A100" s="78" t="s">
        <v>4130</v>
      </c>
      <c r="B100" s="79" t="str">
        <f aca="false">IF(A100="NEWCOD",IF(ISBLANK(G100),"renseigner le champ 'Nouveau taxon'",G100),VLOOKUP(A100,'Ref Taxo'!A:B,2,FALSE()))</f>
        <v>Rivularia</v>
      </c>
      <c r="C100" s="80" t="n">
        <f aca="false">IF(A100="NEWCOD",IF(ISBLANK(H100),"NoCod",H100),VLOOKUP(A100,'Ref Taxo'!A:D,4,FALSE()))</f>
        <v>6300</v>
      </c>
      <c r="D100" s="81" t="n">
        <v>0.01</v>
      </c>
      <c r="E100" s="82"/>
      <c r="F100" s="82" t="s">
        <v>5277</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1.051</v>
      </c>
      <c r="E101" s="82"/>
      <c r="F101" s="82" t="s">
        <v>5277</v>
      </c>
      <c r="G101" s="85"/>
      <c r="H101" s="86"/>
    </row>
    <row r="102" customFormat="false" ht="15" hidden="false" customHeight="false" outlineLevel="0" collapsed="false">
      <c r="A102" s="78" t="s">
        <v>1106</v>
      </c>
      <c r="B102" s="79" t="str">
        <f aca="false">IF(A102="NEWCOD",IF(ISBLANK(G102),"renseigner le champ 'Nouveau taxon'",G102),VLOOKUP(A102,'Ref Taxo'!A:B,2,FALSE()))</f>
        <v>Cladophora</v>
      </c>
      <c r="C102" s="80" t="n">
        <f aca="false">IF(A102="NEWCOD",IF(ISBLANK(H102),"NoCod",H102),VLOOKUP(A102,'Ref Taxo'!A:D,4,FALSE()))</f>
        <v>1124</v>
      </c>
      <c r="D102" s="81" t="n">
        <v>2.8</v>
      </c>
      <c r="E102" s="82"/>
      <c r="F102" s="82" t="s">
        <v>5277</v>
      </c>
      <c r="G102" s="85"/>
      <c r="H102" s="86"/>
    </row>
    <row r="103" customFormat="false" ht="15" hidden="false" customHeight="false" outlineLevel="0" collapsed="false">
      <c r="A103" s="78" t="s">
        <v>373</v>
      </c>
      <c r="B103" s="79" t="str">
        <f aca="false">IF(A103="NEWCOD",IF(ISBLANK(G103),"renseigner le champ 'Nouveau taxon'",G103),VLOOKUP(A103,'Ref Taxo'!A:B,2,FALSE()))</f>
        <v>Bangia</v>
      </c>
      <c r="C103" s="80" t="n">
        <f aca="false">IF(A103="NEWCOD",IF(ISBLANK(H103),"NoCod",H103),VLOOKUP(A103,'Ref Taxo'!A:D,4,FALSE()))</f>
        <v>1153</v>
      </c>
      <c r="D103" s="81" t="n">
        <v>0.01</v>
      </c>
      <c r="E103" s="82"/>
      <c r="F103" s="82" t="s">
        <v>5277</v>
      </c>
      <c r="G103" s="85"/>
      <c r="H103" s="86"/>
    </row>
    <row r="104" customFormat="false" ht="15" hidden="false" customHeight="false" outlineLevel="0" collapsed="false">
      <c r="A104" s="78" t="s">
        <v>388</v>
      </c>
      <c r="B104" s="79" t="str">
        <f aca="false">IF(A104="NEWCOD",IF(ISBLANK(G104),"renseigner le champ 'Nouveau taxon'",G104),VLOOKUP(A104,'Ref Taxo'!A:B,2,FALSE()))</f>
        <v>Batrachospermum</v>
      </c>
      <c r="C104" s="80" t="n">
        <f aca="false">IF(A104="NEWCOD",IF(ISBLANK(H104),"NoCod",H104),VLOOKUP(A104,'Ref Taxo'!A:D,4,FALSE()))</f>
        <v>1155</v>
      </c>
      <c r="D104" s="81" t="n">
        <v>0.01</v>
      </c>
      <c r="E104" s="82"/>
      <c r="F104" s="82" t="s">
        <v>5277</v>
      </c>
      <c r="G104" s="85"/>
      <c r="H104" s="86"/>
    </row>
    <row r="105" customFormat="false" ht="15" hidden="false" customHeight="false" outlineLevel="0" collapsed="false">
      <c r="A105" s="78" t="s">
        <v>969</v>
      </c>
      <c r="B105" s="79" t="str">
        <f aca="false">IF(A105="NEWCOD",IF(ISBLANK(G105),"renseigner le champ 'Nouveau taxon'",G105),VLOOKUP(A105,'Ref Taxo'!A:B,2,FALSE()))</f>
        <v>Chara vulgaris</v>
      </c>
      <c r="C105" s="80" t="n">
        <f aca="false">IF(A105="NEWCOD",IF(ISBLANK(H105),"NoCod",H105),VLOOKUP(A105,'Ref Taxo'!A:D,4,FALSE()))</f>
        <v>5261</v>
      </c>
      <c r="D105" s="81" t="n">
        <v>0.019</v>
      </c>
      <c r="E105" s="82"/>
      <c r="F105" s="82" t="s">
        <v>5277</v>
      </c>
      <c r="G105" s="85"/>
      <c r="H105" s="86"/>
    </row>
    <row r="106" customFormat="false" ht="15" hidden="false" customHeight="false" outlineLevel="0" collapsed="false">
      <c r="A106" s="78" t="s">
        <v>5040</v>
      </c>
      <c r="B106" s="79" t="str">
        <f aca="false">IF(A106="NEWCOD",IF(ISBLANK(G106),"renseigner le champ 'Nouveau taxon'",G106),VLOOKUP(A106,'Ref Taxo'!A:B,2,FALSE()))</f>
        <v>Vaucheria</v>
      </c>
      <c r="C106" s="80" t="n">
        <f aca="false">IF(A106="NEWCOD",IF(ISBLANK(H106),"NoCod",H106),VLOOKUP(A106,'Ref Taxo'!A:D,4,FALSE()))</f>
        <v>1169</v>
      </c>
      <c r="D106" s="81" t="n">
        <v>0.0001</v>
      </c>
      <c r="E106" s="82"/>
      <c r="F106" s="82" t="s">
        <v>5277</v>
      </c>
      <c r="G106" s="85"/>
      <c r="H106" s="86"/>
    </row>
    <row r="107" customFormat="false" ht="1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2</v>
      </c>
      <c r="E107" s="82"/>
      <c r="F107" s="82" t="s">
        <v>5277</v>
      </c>
      <c r="G107" s="85"/>
      <c r="H107" s="86"/>
    </row>
    <row r="108" customFormat="false" ht="15" hidden="false" customHeight="false" outlineLevel="0" collapsed="false">
      <c r="A108" s="78" t="s">
        <v>1413</v>
      </c>
      <c r="B108" s="79" t="str">
        <f aca="false">IF(A108="NEWCOD",IF(ISBLANK(G108),"renseigner le champ 'Nouveau taxon'",G108),VLOOKUP(A108,'Ref Taxo'!A:B,2,FALSE()))</f>
        <v>Didymodon tophaceus</v>
      </c>
      <c r="C108" s="80" t="n">
        <f aca="false">IF(A108="NEWCOD",IF(ISBLANK(H108),"NoCod",H108),VLOOKUP(A108,'Ref Taxo'!A:D,4,FALSE()))</f>
        <v>19619</v>
      </c>
      <c r="D108" s="81" t="n">
        <v>0.035</v>
      </c>
      <c r="E108" s="82"/>
      <c r="F108" s="82" t="s">
        <v>5277</v>
      </c>
      <c r="G108" s="85"/>
      <c r="H108" s="86"/>
    </row>
    <row r="109" customFormat="false" ht="15" hidden="false" customHeight="false" outlineLevel="0" collapsed="false">
      <c r="A109" s="78" t="s">
        <v>3600</v>
      </c>
      <c r="B109" s="79" t="str">
        <f aca="false">IF(A109="NEWCOD",IF(ISBLANK(G109),"renseigner le champ 'Nouveau taxon'",G109),VLOOKUP(A109,'Ref Taxo'!A:B,2,FALSE()))</f>
        <v>Pohlia melanodon</v>
      </c>
      <c r="C109" s="80" t="n">
        <f aca="false">IF(A109="NEWCOD",IF(ISBLANK(H109),"NoCod",H109),VLOOKUP(A109,'Ref Taxo'!A:D,4,FALSE()))</f>
        <v>37990</v>
      </c>
      <c r="D109" s="81" t="n">
        <v>0.005</v>
      </c>
      <c r="E109" s="82"/>
      <c r="F109" s="82" t="s">
        <v>5277</v>
      </c>
      <c r="G109" s="85"/>
      <c r="H109" s="86"/>
    </row>
    <row r="110" customFormat="false" ht="15" hidden="false" customHeight="false" outlineLevel="0" collapsed="false">
      <c r="A110" s="78" t="s">
        <v>3321</v>
      </c>
      <c r="B110" s="79" t="str">
        <f aca="false">IF(A110="NEWCOD",IF(ISBLANK(G110),"renseigner le champ 'Nouveau taxon'",G110),VLOOKUP(A110,'Ref Taxo'!A:B,2,FALSE()))</f>
        <v>Palustriella commutata</v>
      </c>
      <c r="C110" s="80" t="n">
        <f aca="false">IF(A110="NEWCOD",IF(ISBLANK(H110),"NoCod",H110),VLOOKUP(A110,'Ref Taxo'!A:D,4,FALSE()))</f>
        <v>19903</v>
      </c>
      <c r="D110" s="81" t="n">
        <v>0.01</v>
      </c>
      <c r="E110" s="82"/>
      <c r="F110" s="82" t="s">
        <v>5277</v>
      </c>
      <c r="G110" s="85"/>
      <c r="H110" s="86"/>
    </row>
    <row r="111" customFormat="false" ht="15" hidden="false" customHeight="false" outlineLevel="0" collapsed="false">
      <c r="A111" s="78" t="s">
        <v>1906</v>
      </c>
      <c r="B111" s="79" t="str">
        <f aca="false">IF(A111="NEWCOD",IF(ISBLANK(G111),"renseigner le champ 'Nouveau taxon'",G111),VLOOKUP(A111,'Ref Taxo'!A:B,2,FALSE()))</f>
        <v>Fissidens crassipes</v>
      </c>
      <c r="C111" s="80" t="n">
        <f aca="false">IF(A111="NEWCOD",IF(ISBLANK(H111),"NoCod",H111),VLOOKUP(A111,'Ref Taxo'!A:D,4,FALSE()))</f>
        <v>1294</v>
      </c>
      <c r="D111" s="81" t="n">
        <v>0.02</v>
      </c>
      <c r="E111" s="82"/>
      <c r="F111" s="82" t="s">
        <v>5277</v>
      </c>
      <c r="G111" s="85"/>
      <c r="H111" s="86"/>
    </row>
    <row r="112" customFormat="false" ht="15" hidden="false" customHeight="false" outlineLevel="0" collapsed="false">
      <c r="A112" s="78" t="s">
        <v>3453</v>
      </c>
      <c r="B112" s="79" t="str">
        <f aca="false">IF(A112="NEWCOD",IF(ISBLANK(G112),"renseigner le champ 'Nouveau taxon'",G112),VLOOKUP(A112,'Ref Taxo'!A:B,2,FALSE()))</f>
        <v>Phragmites australis</v>
      </c>
      <c r="C112" s="80" t="n">
        <f aca="false">IF(A112="NEWCOD",IF(ISBLANK(H112),"NoCod",H112),VLOOKUP(A112,'Ref Taxo'!A:D,4,FALSE()))</f>
        <v>1579</v>
      </c>
      <c r="D112" s="81" t="n">
        <v>0.02</v>
      </c>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DUPART Christine</cp:lastModifiedBy>
  <cp:lastPrinted>2017-08-03T14:39:23Z</cp:lastPrinted>
  <dcterms:modified xsi:type="dcterms:W3CDTF">2021-09-17T12:48:38Z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