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8000"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<sst xmlns="http://schemas.openxmlformats.org/spreadsheetml/2006/main" count="6476" uniqueCount="5304">
  <si>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</si>
  <si>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</si>
  <si>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</si>
  <si>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</si>
  <si>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</si>
  <si>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</si>
  <si>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</si>
  <si>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</si>
  <si>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</si>
  <si>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</si>
  <si>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</si>
  <si>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</si>
  <si>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</si>
  <si>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</si>
  <si>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</si>
  <si>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</si>
  <si>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</si>
  <si>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</si>
  <si>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</si>
  <si>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</si>
  <si>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</si>
  <si>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</si>
  <si>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</si>
  <si>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</si>
  <si>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</si>
  <si>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</si>
  <si>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</si>
  <si>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</si>
  <si>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</si>
  <si>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</si>
  <si>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</si>
  <si>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</si>
  <si>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</si>
  <si>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</si>
  <si>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</si>
  <si>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</si>
  <si>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</si>
  <si>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</si>
  <si>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</si>
  <si>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</si>
  <si>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</si>
  <si>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</si>
  <si>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</si>
  <si>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</si>
  <si>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</si>
  <si>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</si>
  <si>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</si>
  <si>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</si>
  <si>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</si>
  <si>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</si>
  <si>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</si>
  <si>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</si>
  <si>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</si>
  <si>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</si>
  <si>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</si>
  <si>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</si>
  <si>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</si>
  <si>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</si>
  <si>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</si>
  <si>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</si>
  <si>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</si>
  <si>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</si>
  <si>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</si>
  <si>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</si>
  <si>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</si>
  <si>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</si>
  <si>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</si>
  <si>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</si>
  <si>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</si>
  <si>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</si>
  <si>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</si>
  <si>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</si>
  <si>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</si>
  <si>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</si>
  <si>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</si>
  <si>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</si>
  <si>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</si>
  <si>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</si>
  <si>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</si>
  <si>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</si>
  <si>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</si>
  <si>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</si>
  <si>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</si>
  <si>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</si>
  <si>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</si>
  <si>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</si>
  <si>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</si>
  <si>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</si>
  <si>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</si>
  <si>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</si>
  <si>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</si>
  <si>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</si>
  <si>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</si>
  <si>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</si>
  <si>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</si>
  <si>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</si>
  <si>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</si>
  <si>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</si>
  <si>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</si>
  <si>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</si>
  <si>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</si>
  <si>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</si>
  <si>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</si>
  <si>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</si>
  <si>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</si>
  <si>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</si>
  <si>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</si>
  <si>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</si>
  <si>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</si>
  <si>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</si>
  <si>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</si>
  <si>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</si>
  <si>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</si>
  <si>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</si>
  <si>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</si>
  <si>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</si>
  <si>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</si>
  <si>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</si>
  <si>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</si>
  <si>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</si>
  <si>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</si>
  <si>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</si>
  <si>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</si>
  <si>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</si>
  <si>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</si>
  <si>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</si>
  <si>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</si>
  <si>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</si>
  <si>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</si>
  <si>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</si>
  <si>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</si>
  <si>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</si>
  <si>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</si>
  <si>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</si>
  <si>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</si>
  <si>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</si>
  <si>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</si>
  <si>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</si>
  <si>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</si>
  <si>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</si>
  <si>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</si>
  <si>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</si>
  <si>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</si>
  <si>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</si>
  <si>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</si>
  <si>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</si>
  <si>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</si>
  <si>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</si>
  <si>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</si>
  <si>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</si>
  <si>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</si>
  <si>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</si>
  <si>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</si>
  <si>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</si>
  <si>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</si>
  <si>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</si>
  <si>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</si>
  <si>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</si>
  <si>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</si>
  <si>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</si>
  <si>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</si>
  <si>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</si>
  <si>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</si>
  <si>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</si>
  <si>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</si>
  <si>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</si>
  <si>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</si>
  <si>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</si>
  <si>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</si>
  <si>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</si>
  <si>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</si>
  <si>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</si>
  <si>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</si>
  <si>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</si>
  <si>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</si>
  <si>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</si>
  <si>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</si>
  <si>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</si>
  <si>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</si>
  <si>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</si>
  <si>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</si>
  <si>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</si>
  <si>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</si>
  <si>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</si>
  <si>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</si>
  <si>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</si>
  <si>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</si>
  <si>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</si>
  <si>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</si>
  <si>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</si>
  <si>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</si>
  <si>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</si>
  <si>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</si>
  <si>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</si>
  <si>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</si>
  <si>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</si>
  <si>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</si>
  <si>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</si>
  <si>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</si>
  <si>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</si>
  <si>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</si>
  <si>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</si>
  <si>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</si>
  <si>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</si>
  <si>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</si>
  <si>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</si>
  <si>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</si>
  <si>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</si>
  <si>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</si>
  <si>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</si>
  <si>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</si>
  <si>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</si>
  <si>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</si>
  <si>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</si>
  <si>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</si>
  <si>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</si>
  <si>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</si>
  <si>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</si>
  <si>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</si>
  <si>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</si>
  <si>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</si>
  <si>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</si>
  <si>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</si>
  <si>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</si>
  <si>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</si>
  <si>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</si>
  <si>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</si>
  <si>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</si>
  <si>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</si>
  <si>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</si>
  <si>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</si>
  <si>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</si>
  <si>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</si>
  <si>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</si>
  <si>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</si>
  <si>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</si>
  <si>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</si>
  <si>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</si>
  <si>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</si>
  <si>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</si>
  <si>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</si>
  <si>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</si>
  <si>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</si>
  <si>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</si>
  <si>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</si>
  <si>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</si>
  <si>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</si>
  <si>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</si>
  <si>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</si>
  <si>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</si>
  <si>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</si>
  <si>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</si>
  <si>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</si>
  <si>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</si>
  <si>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</si>
  <si>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</si>
  <si>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</si>
  <si>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</si>
  <si>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</si>
  <si>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</si>
  <si>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</si>
  <si>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</si>
  <si>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</si>
  <si>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</si>
  <si>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</si>
  <si>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</si>
  <si>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</si>
  <si>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</si>
  <si>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</si>
  <si>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</si>
  <si>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</si>
  <si>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</si>
  <si>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</si>
  <si>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</si>
  <si>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</si>
  <si>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</si>
  <si>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</si>
  <si>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</si>
  <si>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</si>
  <si>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</si>
  <si>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</si>
  <si>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</si>
  <si>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</si>
  <si>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</si>
  <si>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</si>
  <si>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</si>
  <si>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</si>
  <si>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</si>
  <si>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</si>
  <si>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</si>
  <si>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</si>
  <si>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</si>
  <si>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</si>
  <si>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</si>
  <si>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</si>
  <si>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</si>
  <si>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</si>
  <si>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</si>
  <si>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</si>
  <si>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</si>
  <si>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</si>
  <si>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</si>
  <si>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</si>
  <si>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</si>
  <si>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</si>
  <si>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</si>
  <si>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</si>
  <si>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</si>
  <si>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</si>
  <si>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</si>
  <si>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</si>
  <si>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</si>
  <si>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</si>
  <si>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</si>
  <si>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</si>
  <si>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</si>
  <si>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</si>
  <si>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</si>
  <si>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</si>
  <si>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</si>
  <si>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</si>
  <si>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</si>
  <si>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</si>
  <si>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</si>
  <si>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</si>
  <si>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</si>
  <si>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</si>
  <si>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</si>
  <si>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</si>
  <si>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</si>
  <si>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</si>
  <si>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</si>
  <si>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</si>
  <si>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</si>
  <si>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</si>
  <si>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</si>
  <si>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</si>
  <si>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</si>
  <si>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</si>
  <si>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</si>
  <si>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</si>
  <si>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</si>
  <si>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</si>
  <si>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</si>
  <si>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</si>
  <si>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</si>
  <si>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</si>
  <si>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</si>
  <si>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</si>
  <si>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</si>
  <si>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</si>
  <si>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</si>
  <si>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</si>
  <si>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</si>
  <si>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</si>
  <si>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</si>
  <si>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</si>
  <si>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</si>
  <si>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</si>
  <si>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</si>
  <si>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</si>
  <si>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</si>
  <si>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</si>
  <si>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</si>
  <si>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</si>
  <si>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</si>
  <si>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</si>
  <si>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</si>
  <si>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</si>
  <si>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</si>
  <si>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</si>
  <si>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</si>
  <si>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</si>
  <si>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</si>
  <si>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</si>
  <si>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</si>
  <si>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</si>
  <si>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</si>
  <si>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</si>
  <si>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</si>
  <si>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</si>
  <si>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</si>
  <si>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</si>
  <si>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</si>
  <si>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</si>
  <si>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</si>
  <si>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</si>
  <si>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</si>
  <si>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</si>
  <si>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</si>
  <si>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</si>
  <si>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</si>
  <si>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</si>
  <si>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</si>
  <si>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</si>
  <si>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</si>
  <si>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</si>
  <si>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</si>
  <si>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</si>
  <si>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</si>
  <si>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</si>
  <si>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</si>
  <si>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</si>
  <si>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</si>
  <si>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</si>
  <si>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</si>
  <si>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</si>
  <si>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</si>
  <si>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</si>
  <si>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</si>
  <si>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</si>
  <si>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</si>
  <si>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</si>
  <si>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</si>
  <si>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</si>
  <si>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</si>
  <si>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</si>
  <si>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</si>
  <si>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</si>
  <si>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</si>
  <si>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</si>
  <si>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</si>
  <si>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</si>
  <si>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</si>
  <si>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</si>
  <si>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</si>
  <si>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</si>
  <si>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</si>
  <si>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</si>
  <si>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</si>
  <si>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</si>
  <si>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</si>
  <si>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</si>
  <si>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</si>
  <si>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</si>
  <si>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</si>
  <si>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</si>
  <si>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</si>
  <si>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</si>
  <si>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</si>
  <si>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</si>
  <si>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</si>
  <si>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</si>
  <si>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</si>
  <si>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</si>
  <si>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</si>
  <si>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</si>
  <si>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</si>
  <si>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</si>
  <si>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</si>
  <si>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</si>
  <si>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</si>
  <si>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</si>
  <si>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</si>
  <si>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</si>
  <si>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</si>
  <si>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</si>
  <si>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</si>
  <si>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</si>
  <si>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</si>
  <si>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</si>
  <si>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</si>
  <si>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</si>
  <si>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</si>
  <si>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</si>
  <si>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</si>
  <si>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</si>
  <si>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</si>
  <si>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</si>
  <si>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</si>
  <si>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</si>
  <si>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</si>
  <si>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</si>
  <si>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</si>
  <si>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</si>
  <si>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</si>
  <si>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</si>
  <si>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</si>
  <si>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</si>
  <si>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</si>
  <si>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</si>
  <si>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</si>
  <si>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</si>
  <si>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</si>
  <si>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</si>
  <si>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</si>
  <si>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</si>
  <si>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</si>
  <si>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</si>
  <si>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</si>
  <si>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</si>
  <si>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</si>
  <si>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</si>
  <si>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</si>
  <si>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</si>
  <si>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</si>
  <si>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</si>
  <si>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</si>
  <si>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</si>
  <si>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</si>
  <si>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</si>
  <si>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</si>
  <si>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</si>
  <si>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</si>
  <si>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</si>
  <si>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</si>
  <si>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</si>
  <si>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</si>
  <si>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</si>
  <si>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</si>
  <si>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</si>
  <si>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</si>
  <si>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</si>
  <si>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</si>
  <si>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</si>
  <si>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</si>
  <si>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</si>
  <si>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</si>
  <si>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</si>
  <si>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</si>
  <si>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</si>
  <si>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</si>
  <si>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</si>
  <si>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</si>
  <si>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</si>
  <si>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</si>
  <si>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</si>
  <si>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</si>
  <si>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</si>
  <si>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</si>
  <si>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</si>
  <si>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</si>
  <si>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</si>
  <si>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</si>
  <si>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</si>
  <si>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</si>
  <si>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</si>
  <si>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</si>
  <si>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</si>
  <si>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</si>
  <si>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</si>
  <si>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</si>
  <si>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</si>
  <si>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</si>
  <si>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</si>
  <si>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</si>
  <si>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</si>
  <si>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</si>
  <si>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</si>
  <si>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</si>
  <si>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</si>
  <si>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</si>
  <si>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</si>
  <si>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</si>
  <si>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</si>
  <si>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</si>
  <si>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</si>
  <si>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</si>
  <si>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</si>
  <si>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</si>
  <si>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</si>
  <si>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</si>
  <si>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</si>
  <si>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</si>
  <si>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</si>
  <si>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</si>
  <si>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</si>
  <si>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</si>
  <si>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</si>
  <si>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</si>
  <si>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</si>
  <si>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</si>
  <si>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</si>
  <si>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</si>
  <si>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</si>
  <si>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</si>
  <si>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</si>
  <si>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</si>
  <si>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</si>
  <si>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</si>
  <si>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</si>
  <si>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</si>
  <si>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</si>
  <si>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</si>
  <si>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</si>
  <si>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</si>
  <si>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</si>
  <si>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</si>
  <si>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</si>
  <si>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</si>
  <si>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</si>
  <si>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</si>
  <si>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</si>
  <si>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</si>
  <si>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</si>
  <si>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</si>
  <si>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</si>
  <si>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</si>
  <si>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</si>
  <si>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</si>
  <si>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</si>
  <si>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</si>
  <si>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</si>
  <si>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</si>
  <si>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</si>
  <si>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</si>
  <si>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</si>
  <si>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</si>
  <si>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</si>
  <si>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</si>
  <si>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</si>
  <si>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</si>
  <si>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</si>
  <si>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</si>
  <si>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</si>
  <si>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</si>
  <si>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</si>
  <si>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</si>
  <si>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</si>
  <si>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</si>
  <si>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</si>
  <si>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</si>
  <si>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</si>
  <si>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</si>
  <si>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</si>
  <si>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</si>
  <si>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</si>
  <si>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</si>
  <si>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</si>
  <si>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</si>
  <si>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</si>
  <si>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</si>
  <si>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</si>
  <si>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</si>
  <si>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</si>
  <si>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</si>
  <si>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</si>
  <si>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</si>
  <si>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</si>
  <si>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</si>
  <si>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</si>
  <si>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</si>
  <si>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</si>
  <si>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</si>
  <si>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</si>
  <si>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</si>
  <si>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</si>
  <si>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</si>
  <si>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</si>
  <si>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</si>
  <si>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</si>
  <si>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</si>
  <si>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</si>
  <si>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</si>
  <si>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</si>
  <si>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</si>
  <si>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</si>
  <si>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</si>
  <si>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</si>
  <si>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</si>
  <si>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</si>
  <si>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</si>
  <si>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</si>
  <si>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</si>
  <si>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</si>
  <si>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</si>
  <si>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</si>
  <si>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</si>
  <si>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</si>
  <si>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</si>
  <si>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</si>
  <si>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</si>
  <si>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</si>
  <si>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</si>
  <si>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</si>
  <si>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</si>
  <si>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</si>
  <si>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</si>
  <si>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</si>
  <si>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</si>
  <si>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</si>
  <si>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</si>
  <si>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</si>
  <si>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</si>
  <si>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</si>
  <si>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</si>
  <si>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</si>
  <si>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</si>
  <si>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</si>
  <si>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</si>
  <si>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</si>
  <si>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</si>
  <si>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</si>
  <si>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</si>
  <si>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</si>
  <si>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</si>
  <si>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</si>
  <si>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</si>
  <si>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</si>
  <si>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</si>
  <si>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</si>
  <si>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</si>
  <si>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</si>
  <si>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</si>
  <si>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</si>
  <si>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</si>
  <si>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</si>
  <si>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</si>
  <si>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</si>
  <si>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</si>
  <si>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</si>
  <si>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</si>
  <si>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</si>
  <si>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</si>
  <si>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</si>
  <si>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</si>
  <si>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</si>
  <si>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</si>
  <si>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</si>
  <si>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</si>
  <si>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</si>
  <si>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</si>
  <si>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</si>
  <si>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</si>
  <si>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</si>
  <si>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</si>
  <si>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</si>
  <si>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</si>
  <si>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</si>
  <si>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</si>
  <si>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</si>
  <si>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</si>
  <si>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</si>
  <si>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</si>
  <si>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</si>
  <si>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</si>
  <si>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</si>
  <si>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</si>
  <si>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</si>
  <si>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</si>
  <si>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</si>
  <si>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</si>
  <si>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</si>
  <si>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</si>
  <si>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</si>
  <si>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</si>
  <si>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</si>
  <si>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</si>
  <si>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</si>
  <si>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</si>
  <si>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</si>
  <si>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</si>
  <si>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</si>
  <si>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</si>
  <si>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</si>
  <si>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</si>
  <si>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</si>
  <si>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</si>
  <si>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</si>
  <si>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</si>
  <si>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</si>
  <si>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</si>
  <si>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</si>
  <si>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</si>
  <si>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</si>
  <si>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</si>
  <si>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</si>
  <si>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</si>
  <si>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</si>
  <si>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</si>
  <si>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</si>
  <si>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</si>
  <si>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</si>
  <si>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</si>
  <si>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</si>
  <si>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</si>
  <si>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</si>
  <si>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</si>
  <si>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</si>
  <si>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</si>
  <si>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</si>
  <si>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</si>
  <si>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</si>
  <si>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</si>
  <si>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</si>
  <si>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</si>
  <si>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</si>
  <si>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</si>
  <si>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</si>
  <si>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</si>
  <si>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</si>
  <si>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</si>
  <si>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</si>
  <si>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</si>
  <si>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</si>
  <si>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</si>
  <si>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</si>
  <si>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</si>
  <si>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</si>
  <si>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</si>
  <si>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</si>
  <si>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</si>
  <si>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</si>
  <si>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</si>
  <si>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</si>
  <si>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</si>
  <si>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</si>
  <si>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</si>
  <si>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</si>
  <si>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</si>
  <si>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</si>
  <si>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</si>
  <si>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</si>
  <si>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</si>
  <si>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</si>
  <si>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</si>
  <si>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</si>
  <si>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</si>
  <si>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</si>
  <si>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</si>
  <si>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</si>
  <si>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</si>
  <si>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</si>
  <si>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</si>
  <si>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</si>
  <si>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</si>
  <si>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</si>
  <si>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</si>
  <si>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</si>
  <si>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</si>
  <si>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</si>
  <si>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</si>
  <si>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</si>
  <si>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</si>
  <si>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</si>
  <si>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</si>
  <si>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</si>
  <si>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</si>
  <si>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</si>
  <si>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</si>
  <si>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</si>
  <si>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</si>
  <si>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</si>
  <si>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</si>
  <si>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</si>
  <si>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</si>
  <si>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</si>
  <si>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</si>
  <si>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</si>
  <si>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</si>
  <si>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</si>
  <si>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</si>
  <si>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</si>
  <si>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</si>
  <si>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</si>
  <si>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</si>
  <si>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</si>
  <si>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</si>
  <si>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</si>
  <si>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</si>
  <si>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</si>
  <si>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</si>
  <si>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</si>
  <si>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</si>
  <si>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</si>
  <si>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</si>
  <si>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</si>
  <si>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</si>
  <si>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</si>
  <si>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</si>
  <si>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</si>
  <si>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</si>
  <si>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</si>
  <si>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</si>
  <si>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</si>
  <si>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</si>
  <si>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</si>
  <si>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</si>
  <si>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</si>
  <si>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</si>
  <si>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</si>
  <si>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</si>
  <si>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</si>
  <si>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</si>
  <si>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</si>
  <si>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</si>
  <si>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</si>
  <si>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</si>
  <si>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</si>
  <si>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</si>
  <si>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</si>
  <si>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</si>
  <si>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</si>
  <si>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</si>
  <si>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</si>
  <si>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</si>
  <si>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</si>
  <si>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</si>
  <si>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</si>
  <si>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</si>
  <si>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</si>
  <si>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</si>
  <si>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</si>
  <si>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</si>
  <si>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</si>
  <si>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</si>
  <si>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</si>
  <si>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</si>
  <si>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</si>
  <si>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</si>
  <si>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</si>
  <si>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</si>
  <si>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</si>
  <si>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</si>
  <si>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</si>
  <si>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</si>
  <si>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</si>
  <si>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</si>
  <si>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</si>
  <si>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</si>
  <si>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</si>
  <si>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</si>
  <si>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</si>
  <si>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</si>
  <si>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</si>
  <si>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</si>
  <si>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</si>
  <si>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</si>
  <si>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</si>
  <si>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</si>
  <si>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</si>
  <si>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</si>
  <si>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</si>
  <si>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</si>
  <si>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</si>
  <si>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</si>
  <si>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</si>
  <si>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</si>
  <si>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</si>
  <si>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</si>
  <si>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</si>
  <si>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</si>
  <si>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</si>
  <si>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</si>
  <si>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</si>
  <si>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</si>
  <si>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</si>
  <si>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</si>
  <si>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</si>
  <si>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</si>
  <si>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</si>
  <si>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</si>
  <si>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</si>
  <si>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</si>
  <si>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</si>
  <si>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</si>
  <si>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</si>
  <si>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</si>
  <si>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</si>
  <si>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</si>
  <si>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</si>
  <si>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</si>
  <si>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</si>
  <si>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</si>
  <si>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</si>
  <si>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</si>
  <si>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</si>
  <si>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</si>
  <si>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</si>
  <si>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</si>
  <si>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</si>
  <si>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</si>
  <si>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</si>
  <si>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</si>
  <si>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</si>
  <si>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</si>
  <si>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</si>
  <si>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</si>
  <si>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</si>
  <si>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</si>
  <si>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</si>
  <si>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</si>
  <si>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</si>
  <si>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</si>
  <si>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</si>
  <si>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</si>
  <si>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</si>
  <si>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</si>
  <si>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</si>
  <si>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</si>
  <si>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</si>
  <si>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</si>
  <si>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</si>
  <si>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</si>
  <si>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</si>
  <si>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</si>
  <si>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</si>
  <si>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</si>
  <si>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</si>
  <si>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</si>
  <si>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</si>
  <si>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</si>
  <si>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</si>
  <si>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</si>
  <si>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</si>
  <si>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</si>
  <si>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</si>
  <si>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</si>
  <si>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</si>
  <si>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</si>
  <si>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</si>
  <si>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</si>
  <si>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</si>
  <si>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</si>
  <si>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</si>
  <si>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</si>
  <si>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</si>
  <si>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</si>
  <si>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</si>
  <si>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</si>
  <si>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</si>
  <si>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</si>
  <si>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</si>
  <si>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</si>
  <si>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</si>
  <si>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</si>
  <si>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</si>
  <si>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</si>
  <si>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</si>
  <si>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</si>
  <si>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</si>
  <si>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</si>
  <si>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</si>
  <si>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</si>
  <si>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</si>
  <si>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</si>
  <si>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</si>
  <si>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</si>
  <si>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</si>
  <si>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</si>
  <si>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</si>
  <si>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</si>
  <si>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</si>
  <si>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</si>
  <si>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</si>
  <si>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</si>
  <si>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</si>
  <si>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</si>
  <si>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</si>
  <si>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</si>
  <si>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</si>
  <si>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</si>
  <si>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</si>
  <si>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</si>
  <si>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</si>
  <si>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</si>
  <si>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</si>
  <si>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</si>
  <si>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</si>
  <si>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</si>
  <si>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</si>
  <si>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</si>
  <si>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</si>
  <si>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</si>
  <si>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</si>
  <si>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</si>
  <si>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</si>
  <si>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</si>
  <si>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</si>
  <si>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</si>
  <si>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</si>
  <si>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</si>
  <si>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</si>
  <si>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</si>
  <si>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</si>
  <si>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</si>
  <si>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</si>
  <si>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</si>
  <si>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</si>
  <si>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</si>
  <si>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</si>
  <si>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</si>
  <si>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</si>
  <si>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</si>
  <si>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</si>
  <si>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</si>
  <si>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</si>
  <si>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</si>
  <si>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</si>
  <si>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</si>
  <si>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</si>
  <si>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</si>
  <si>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</si>
  <si>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</si>
  <si>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</si>
  <si>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</si>
  <si>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</si>
  <si>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</si>
  <si>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</si>
  <si>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</si>
  <si>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</si>
  <si>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</si>
  <si>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</si>
  <si>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</si>
  <si>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</si>
  <si>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</si>
  <si>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</si>
  <si>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</si>
  <si>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</si>
  <si>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</si>
  <si>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</si>
  <si>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</si>
  <si>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</si>
  <si>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</si>
  <si>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</si>
  <si>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</si>
  <si>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</si>
  <si>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</si>
  <si>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</si>
  <si>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</si>
  <si>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</si>
  <si>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</si>
  <si>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</si>
  <si>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</si>
  <si>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</si>
  <si>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</si>
  <si>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</si>
  <si>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</si>
  <si>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</si>
  <si>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</si>
  <si>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</si>
  <si>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</si>
  <si>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</si>
  <si>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</si>
  <si>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</si>
  <si>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</si>
  <si>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</si>
  <si>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</si>
  <si>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</si>
  <si>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</si>
  <si>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</si>
  <si>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</si>
  <si>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</si>
  <si>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</si>
  <si>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</si>
  <si>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</si>
  <si>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</si>
  <si>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</si>
  <si>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</si>
  <si>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</si>
  <si>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</si>
  <si>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</si>
  <si>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</si>
  <si>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</si>
  <si>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</si>
  <si>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</si>
  <si>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</si>
  <si>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</si>
  <si>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</si>
  <si>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</si>
  <si>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</si>
  <si>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</si>
  <si>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</si>
  <si>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</si>
  <si>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</si>
  <si>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</si>
  <si>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</si>
  <si>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</si>
  <si>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</si>
  <si>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</si>
  <si>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</si>
  <si>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</si>
  <si>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</si>
  <si>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</si>
  <si>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</si>
  <si>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</si>
  <si>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</si>
  <si>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</si>
  <si>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</si>
  <si>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</si>
  <si>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</si>
  <si>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</si>
  <si>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</si>
  <si>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</si>
  <si>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</si>
  <si>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</si>
  <si>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</si>
  <si>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</si>
  <si>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</si>
  <si>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</si>
  <si>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</si>
  <si>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</si>
  <si>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</si>
  <si>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</si>
  <si>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</si>
  <si>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</si>
  <si>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</si>
  <si>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</si>
  <si>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</si>
  <si>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</si>
  <si>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</si>
  <si>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</si>
  <si>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</si>
  <si>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</si>
  <si>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</si>
  <si>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</si>
  <si>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</si>
  <si>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</si>
  <si>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</si>
  <si>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</si>
  <si>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</si>
  <si>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</si>
  <si>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</si>
  <si>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</si>
  <si>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</si>
  <si>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</si>
  <si>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</si>
  <si>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</si>
  <si>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</si>
  <si>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</si>
  <si>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</si>
  <si>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</si>
  <si>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</si>
  <si>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</si>
  <si>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</si>
  <si>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</si>
  <si>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</si>
  <si>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</si>
  <si>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</si>
  <si>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</si>
  <si>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</si>
  <si>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</si>
  <si>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</si>
  <si>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</si>
  <si>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</si>
  <si>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</si>
  <si>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</si>
  <si>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</si>
  <si>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</si>
  <si>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</si>
  <si>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</si>
  <si>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</si>
  <si>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</si>
  <si>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</si>
  <si>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</si>
  <si>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</si>
  <si>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</si>
  <si>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</si>
  <si>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</si>
  <si>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</si>
  <si>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</si>
  <si>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</si>
  <si>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</si>
  <si>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</si>
  <si>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</si>
  <si>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</si>
  <si>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</si>
  <si>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</si>
  <si>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</si>
  <si>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</si>
  <si>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</si>
  <si>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</si>
  <si>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</si>
  <si>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</si>
  <si>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</si>
  <si>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</si>
  <si>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</si>
  <si>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</si>
  <si>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</si>
  <si>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</si>
  <si>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</si>
  <si>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</si>
  <si>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</si>
  <si>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</si>
  <si>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</si>
  <si>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</si>
  <si>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</si>
  <si>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</si>
  <si>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</si>
  <si>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</si>
  <si>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</si>
  <si>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</si>
  <si>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</si>
  <si>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</si>
  <si>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</si>
  <si>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</si>
  <si>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</si>
  <si>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</si>
  <si>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</si>
  <si>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</si>
  <si>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</si>
  <si>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</si>
  <si>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</si>
  <si>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</si>
  <si>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</si>
  <si>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</si>
  <si>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</si>
  <si>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</si>
  <si>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</si>
  <si>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</si>
  <si>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</si>
  <si>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</si>
  <si>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</si>
  <si>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</si>
  <si>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</si>
  <si>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</si>
  <si>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</si>
  <si>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</si>
  <si>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</si>
  <si>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</si>
  <si>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</si>
  <si>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</si>
  <si>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</si>
  <si>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</si>
  <si>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</si>
  <si>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</si>
  <si>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</si>
  <si>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</si>
  <si>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</si>
  <si>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</si>
  <si>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</si>
  <si>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</si>
  <si>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</si>
  <si>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</si>
  <si>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</si>
  <si>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</si>
  <si>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</si>
  <si>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</si>
  <si>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</si>
  <si>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</si>
  <si>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</si>
  <si>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</si>
  <si>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</si>
  <si>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</si>
  <si>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</si>
  <si>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</si>
  <si>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</si>
  <si>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</si>
  <si>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</si>
  <si>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</si>
  <si>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</si>
  <si>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</si>
  <si>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</si>
  <si>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</si>
  <si>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</si>
  <si>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</si>
  <si>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</si>
  <si>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</si>
  <si>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</si>
  <si>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</si>
  <si>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</si>
  <si>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</si>
  <si>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</si>
  <si>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</si>
  <si>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</si>
  <si>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</si>
  <si>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</si>
  <si>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</si>
  <si>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</si>
  <si>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</si>
  <si>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</si>
  <si>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</si>
  <si>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</si>
  <si>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</si>
  <si>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</si>
  <si>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</si>
  <si>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</si>
  <si>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</si>
  <si>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</si>
  <si>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</si>
  <si>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</si>
  <si>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</si>
  <si>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</si>
  <si>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</si>
  <si>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</si>
  <si>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</si>
  <si>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</si>
  <si>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</si>
  <si>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</si>
  <si>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</si>
  <si>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</si>
  <si>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</si>
  <si>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</si>
  <si>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</si>
  <si>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</si>
  <si>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</si>
  <si>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</si>
  <si>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</si>
  <si>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</si>
  <si>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</si>
  <si>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</si>
  <si>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</si>
  <si>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</si>
  <si>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</si>
  <si>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</si>
  <si>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</si>
  <si>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</si>
  <si>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</si>
  <si>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</si>
  <si>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</si>
  <si>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</si>
  <si>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</si>
  <si>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</si>
  <si>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</si>
  <si>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</si>
  <si>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</si>
  <si>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</si>
  <si>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</si>
  <si>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</si>
  <si>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</si>
  <si>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</si>
  <si>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</si>
  <si>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</si>
  <si>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</si>
  <si>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</si>
  <si>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</si>
  <si>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</si>
  <si>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</si>
  <si>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</si>
  <si>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</si>
  <si>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</si>
  <si>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</si>
  <si>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</si>
  <si>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</si>
  <si>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</si>
  <si>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</si>
  <si>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</si>
  <si>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</si>
  <si>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</si>
  <si>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</si>
  <si>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</si>
  <si>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</si>
  <si>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</si>
  <si>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</si>
  <si>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</si>
  <si>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</si>
  <si>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</si>
  <si>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</si>
  <si>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</si>
  <si>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</si>
  <si>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</si>
  <si>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</si>
  <si>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</si>
  <si>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</si>
  <si>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</si>
  <si>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</si>
  <si>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</si>
  <si>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</si>
  <si>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</si>
  <si>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</si>
  <si>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</si>
  <si>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</si>
  <si>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</si>
  <si>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</si>
  <si>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</si>
  <si>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</si>
  <si>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</si>
  <si>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</si>
  <si>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</si>
  <si>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</si>
  <si>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</si>
  <si>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</si>
  <si>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</si>
  <si>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</si>
  <si>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</si>
  <si>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</si>
  <si>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</si>
  <si>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</si>
  <si>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</si>
  <si>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</si>
  <si>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</si>
  <si>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</si>
  <si>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</si>
  <si>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</si>
  <si>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</si>
  <si>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</si>
  <si>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</si>
  <si>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</si>
  <si>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</si>
  <si>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</si>
  <si>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</si>
  <si>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</si>
  <si>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</si>
  <si>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</si>
  <si>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</si>
  <si>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</si>
  <si>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</si>
  <si>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</si>
  <si>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</si>
  <si>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</si>
  <si>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</si>
  <si>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</si>
  <si>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</si>
  <si>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</si>
  <si>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</si>
  <si>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</si>
  <si>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</si>
  <si>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</si>
  <si>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</si>
  <si>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</si>
  <si>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</si>
  <si>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</si>
  <si>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</si>
  <si>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</si>
  <si>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</si>
  <si>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</si>
  <si>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</si>
  <si>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</si>
  <si>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</si>
  <si>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</si>
  <si>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</si>
  <si>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</si>
  <si>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</si>
  <si>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</si>
  <si>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</si>
  <si>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</si>
  <si>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</si>
  <si>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</si>
  <si>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</si>
  <si>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</si>
  <si>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</si>
  <si>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</si>
  <si>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</si>
  <si>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</si>
  <si>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</si>
  <si>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</si>
  <si>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</si>
  <si>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</si>
  <si>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</si>
  <si>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</si>
  <si>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</si>
  <si>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</si>
  <si>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</si>
  <si>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</si>
  <si>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</si>
  <si>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</si>
  <si>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</si>
  <si>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</si>
  <si>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</si>
  <si>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</si>
  <si>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</si>
  <si>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</si>
  <si>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</si>
  <si>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</si>
  <si>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</si>
  <si>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</si>
  <si>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</si>
  <si>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</si>
  <si>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</si>
  <si>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</si>
  <si>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</si>
  <si>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</si>
  <si>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</si>
  <si>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</si>
  <si>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</si>
  <si>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</si>
  <si>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</si>
  <si>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</si>
  <si>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</si>
  <si>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</si>
  <si>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</si>
  <si>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</si>
  <si>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</si>
  <si>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</si>
  <si>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</si>
  <si>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</si>
  <si>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</si>
  <si>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</si>
  <si>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</si>
  <si>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</si>
  <si>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</si>
  <si>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</si>
  <si>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</si>
  <si>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</si>
  <si>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</si>
  <si>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</si>
  <si>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</si>
  <si>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</si>
  <si>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</si>
  <si>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</si>
  <si>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</si>
  <si>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</si>
  <si>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</si>
  <si>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</si>
  <si>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</si>
  <si>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</si>
  <si>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</si>
  <si>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</si>
  <si>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</si>
  <si>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</si>
  <si>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</si>
  <si>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</si>
  <si>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</si>
  <si>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</si>
  <si>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</si>
  <si>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</si>
  <si>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</si>
  <si>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</si>
  <si>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</si>
  <si>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</si>
  <si>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</si>
  <si>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</si>
  <si>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</si>
  <si>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</si>
  <si>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</si>
  <si>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</si>
  <si>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</si>
  <si>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</si>
  <si>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</si>
  <si>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</si>
  <si>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</si>
  <si>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</si>
  <si>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</si>
  <si>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</si>
  <si>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</si>
  <si>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</si>
  <si>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</si>
  <si>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</si>
  <si>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</si>
  <si>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</si>
  <si>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</si>
  <si>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</si>
  <si>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</si>
  <si>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</si>
  <si>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</si>
  <si>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</si>
  <si>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</si>
  <si>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</si>
  <si>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</si>
  <si>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</si>
  <si>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</si>
  <si>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</si>
  <si>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</si>
  <si>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</si>
  <si>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</si>
  <si>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</si>
  <si>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</si>
  <si>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</si>
  <si>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</si>
  <si>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</si>
  <si>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</si>
  <si>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</si>
  <si>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</si>
  <si>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</si>
  <si>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</si>
  <si>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</si>
  <si>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</si>
  <si>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</si>
  <si>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</si>
  <si>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</si>
  <si>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</si>
  <si>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</si>
  <si>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</si>
  <si>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</si>
  <si>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</si>
  <si>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</si>
  <si>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</si>
  <si>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</si>
  <si>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</si>
  <si>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</si>
  <si>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</si>
  <si>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</si>
  <si>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</si>
  <si>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</si>
  <si>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</si>
  <si>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</si>
  <si>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</si>
  <si>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</si>
  <si>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</si>
  <si>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</si>
  <si>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</si>
  <si>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</si>
  <si>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</si>
  <si>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</si>
  <si>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</si>
  <si>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</si>
  <si>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</si>
  <si>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</si>
  <si>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</si>
  <si>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</si>
  <si>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</si>
  <si>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</si>
  <si>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</si>
  <si>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</si>
  <si>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</si>
  <si>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</si>
  <si>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</si>
  <si>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</si>
  <si>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</si>
  <si>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</si>
  <si>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</si>
  <si>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</si>
  <si>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</si>
  <si>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</si>
  <si>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</si>
  <si>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</si>
  <si>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</si>
  <si>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</si>
  <si>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</si>
  <si>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</si>
  <si>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</si>
  <si>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</si>
  <si>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</si>
  <si>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</si>
  <si>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</si>
  <si>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</si>
  <si>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</si>
  <si>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</si>
  <si>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</si>
  <si>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</si>
  <si>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</si>
  <si>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</si>
  <si>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</si>
  <si>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</si>
  <si>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</si>
  <si>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</si>
  <si>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</si>
  <si>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</si>
  <si>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</si>
  <si>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</si>
  <si>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</si>
  <si>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</si>
  <si>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</si>
  <si>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</si>
  <si>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</si>
  <si>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</si>
  <si>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</si>
  <si>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</si>
  <si>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</si>
  <si>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</si>
  <si>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</si>
  <si>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</si>
  <si>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</si>
  <si>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</si>
  <si>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</si>
  <si>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</si>
  <si>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</si>
  <si>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</si>
  <si>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</si>
  <si>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</si>
  <si>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</si>
  <si>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</si>
  <si>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</si>
  <si>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</si>
  <si>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</si>
  <si>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</si>
  <si>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</si>
  <si>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</si>
  <si>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</si>
  <si>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</si>
  <si>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</si>
  <si>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</si>
  <si>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</si>
  <si>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</si>
  <si>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</si>
  <si>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</si>
  <si>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</si>
  <si>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</si>
  <si>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</si>
  <si>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</si>
  <si>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</si>
  <si>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</si>
  <si>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</si>
  <si>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</si>
  <si>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</si>
  <si>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</si>
  <si>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</si>
  <si>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</si>
  <si>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</si>
  <si>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</si>
  <si>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</si>
  <si>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</si>
  <si>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</si>
  <si>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</si>
  <si>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</si>
  <si>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</si>
  <si>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</si>
  <si>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</si>
  <si>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</si>
  <si>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</si>
  <si>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</si>
  <si>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</si>
  <si>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</si>
  <si>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</si>
  <si>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</si>
  <si>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</si>
  <si>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</si>
  <si>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</si>
  <si>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</si>
  <si>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</si>
  <si>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</si>
  <si>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</si>
  <si>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</si>
  <si>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</si>
  <si>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</si>
  <si>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</si>
  <si>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</si>
  <si>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</si>
  <si>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</si>
  <si>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</si>
  <si>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</si>
  <si>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</si>
  <si>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</si>
  <si>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</si>
  <si>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</si>
  <si>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</si>
  <si>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</si>
  <si>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</si>
  <si>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</si>
  <si>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</si>
  <si>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</si>
  <si>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</si>
  <si>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</si>
  <si>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</si>
  <si>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</si>
  <si>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</si>
  <si>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</si>
  <si>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</si>
  <si>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</si>
  <si>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</si>
  <si>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</si>
  <si>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</si>
  <si>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</si>
  <si>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</si>
  <si>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</si>
  <si>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</si>
  <si>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</si>
  <si>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</si>
  <si>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</si>
  <si>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</si>
  <si>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</si>
  <si>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</si>
  <si>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</si>
  <si>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</si>
  <si>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</si>
  <si>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</si>
  <si>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</si>
  <si>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</si>
  <si>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</si>
  <si>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</si>
  <si>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</si>
  <si>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</si>
  <si>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</si>
  <si>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</si>
  <si>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</si>
  <si>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</si>
  <si>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</si>
  <si>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</si>
  <si>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</si>
  <si>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</si>
  <si>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</si>
  <si>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</si>
  <si>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</si>
  <si>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</si>
  <si>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</si>
  <si>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</si>
  <si>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</si>
  <si>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</si>
  <si>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</si>
  <si>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</si>
  <si>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</si>
  <si>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</si>
  <si>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</si>
  <si>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</si>
  <si>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</si>
  <si>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</si>
  <si>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</si>
  <si>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</si>
  <si>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</si>
  <si>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</si>
  <si>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</si>
  <si>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</si>
  <si>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</si>
  <si>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</si>
  <si>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</si>
  <si>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</si>
  <si>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</si>
  <si>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</si>
  <si>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</si>
  <si>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</si>
  <si>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</si>
  <si>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</si>
  <si>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</si>
  <si>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</si>
  <si>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</si>
  <si>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</si>
  <si>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</si>
  <si>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</si>
  <si>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</si>
  <si>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</si>
  <si>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</si>
  <si>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</si>
  <si>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</si>
  <si>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</si>
  <si>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</si>
  <si>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</si>
  <si>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</si>
  <si>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</si>
  <si>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</si>
  <si>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</si>
  <si>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</si>
  <si>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</si>
  <si>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</si>
  <si>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</si>
  <si>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</si>
  <si>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</si>
  <si>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</si>
  <si>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</si>
  <si>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</si>
  <si>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</si>
  <si>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</si>
  <si>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</si>
  <si>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</si>
  <si>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</si>
  <si>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</si>
  <si>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</si>
  <si>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</si>
  <si>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</si>
  <si>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</si>
  <si>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</si>
  <si>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</si>
  <si>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</si>
  <si>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</si>
  <si>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</si>
  <si>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</si>
  <si>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</si>
  <si>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</si>
  <si>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</si>
  <si>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</si>
  <si>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</si>
  <si>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</si>
  <si>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</si>
  <si>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</si>
  <si>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</si>
  <si>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</si>
  <si>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</si>
  <si>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</si>
  <si>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</si>
  <si>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</si>
  <si>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</si>
  <si>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</si>
  <si>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</si>
  <si>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</si>
  <si>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</si>
  <si>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</si>
  <si>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</si>
  <si>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</si>
  <si>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</si>
  <si>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</si>
  <si>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</si>
  <si>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</si>
  <si>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</si>
  <si>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</si>
  <si>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</si>
  <si>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</si>
  <si>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</si>
  <si>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</si>
  <si>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</si>
  <si>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</si>
  <si>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</si>
  <si>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</si>
  <si>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</si>
  <si>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</si>
  <si>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</si>
  <si>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</si>
  <si>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</si>
  <si>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</si>
  <si>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</si>
  <si>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</si>
  <si>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</si>
  <si>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</si>
  <si>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</si>
  <si>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</si>
  <si>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</si>
  <si>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</si>
  <si>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</si>
  <si>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</si>
  <si>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</si>
  <si>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</si>
  <si>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</si>
  <si>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</si>
  <si>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</si>
  <si>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</si>
  <si>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</si>
  <si>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</si>
  <si>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</si>
  <si>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</si>
  <si>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</si>
  <si>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</si>
  <si>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</si>
  <si>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</si>
  <si>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</si>
  <si>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</si>
  <si>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</si>
  <si>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</si>
  <si>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</si>
  <si>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</si>
  <si>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</si>
  <si>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</si>
  <si>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</si>
  <si>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</si>
  <si>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</si>
  <si>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</si>
  <si>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</si>
  <si>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</si>
  <si>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</si>
  <si>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</si>
  <si>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</si>
  <si>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</si>
  <si>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</si>
  <si>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</si>
  <si>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</si>
  <si>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</si>
  <si>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</si>
  <si>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</si>
  <si>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</si>
  <si>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</si>
  <si>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</si>
  <si>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</si>
  <si>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</si>
  <si>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</si>
  <si>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</si>
  <si>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</si>
  <si>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</si>
  <si>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</si>
  <si>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</si>
  <si>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</si>
  <si>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</si>
  <si>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</si>
  <si>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</si>
  <si>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</si>
  <si>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</si>
  <si>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</si>
  <si>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</si>
  <si>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</si>
  <si>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</si>
  <si>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</si>
  <si>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</si>
  <si>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</si>
  <si>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</si>
  <si>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</si>
  <si>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</si>
  <si>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</si>
  <si>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</si>
  <si>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</si>
  <si>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</si>
  <si>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</si>
  <si>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</si>
  <si>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</si>
  <si>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</si>
  <si>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</si>
  <si>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</si>
  <si>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</si>
  <si>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</si>
  <si>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</si>
  <si>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</si>
  <si>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</si>
  <si>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</si>
  <si>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</si>
  <si>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</si>
  <si>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</si>
  <si>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</si>
  <si>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</si>
  <si>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</si>
  <si>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</si>
  <si>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</si>
  <si>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</si>
  <si>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</si>
  <si>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</si>
  <si>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</si>
  <si>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</si>
  <si>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</si>
  <si>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</si>
  <si>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</si>
  <si>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</si>
  <si>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</si>
  <si>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</si>
  <si>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</si>
  <si>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</si>
  <si>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</si>
  <si>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</si>
  <si>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</si>
  <si>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</si>
  <si>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</si>
  <si>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</si>
  <si>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</si>
  <si>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</si>
  <si>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</si>
  <si>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</si>
  <si>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</si>
  <si>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</si>
  <si>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</si>
  <si>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</si>
  <si>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</si>
  <si>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</si>
  <si>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</si>
  <si>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</si>
  <si>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</si>
  <si>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</si>
  <si>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</si>
  <si>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</si>
  <si>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</si>
  <si>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</si>
  <si>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</si>
  <si>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</si>
  <si>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</si>
  <si>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</si>
  <si>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</si>
  <si>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</si>
  <si>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</si>
  <si>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</si>
  <si>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</si>
  <si>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</si>
  <si>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</si>
  <si>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</si>
  <si>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</si>
  <si>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</si>
  <si>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</si>
  <si>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</si>
  <si>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</si>
  <si>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</si>
  <si>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</si>
  <si>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</si>
  <si>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</si>
  <si>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</si>
  <si>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</si>
  <si>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</si>
  <si>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</si>
  <si>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</si>
  <si>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</si>
  <si>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</si>
  <si>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</si>
  <si>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</si>
  <si>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</si>
  <si>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</si>
  <si>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</si>
  <si>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</si>
  <si>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</si>
  <si>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</si>
  <si>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</si>
  <si>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</si>
  <si>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</si>
  <si>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</si>
  <si>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</si>
  <si>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</si>
  <si>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</si>
  <si>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</si>
  <si>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</si>
  <si>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</si>
  <si>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</si>
  <si>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</si>
  <si>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</si>
  <si>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</si>
  <si>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</si>
  <si>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</si>
  <si>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</si>
  <si>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</si>
  <si>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</si>
  <si>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</si>
  <si>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</si>
  <si>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</si>
  <si>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</si>
  <si>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</si>
  <si>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</si>
  <si>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</si>
  <si>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</si>
  <si>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</si>
  <si>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</si>
  <si>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</si>
  <si>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</si>
  <si>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</si>
  <si>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</si>
  <si>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</si>
  <si>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</si>
  <si>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</si>
  <si>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</si>
  <si>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</si>
  <si>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</si>
  <si>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</si>
  <si>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</si>
  <si>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</si>
  <si>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</si>
  <si>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</si>
  <si>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</si>
  <si>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</si>
  <si>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</si>
  <si>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</si>
  <si>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</si>
  <si>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</si>
  <si>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</si>
  <si>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</si>
  <si>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</si>
  <si>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</si>
  <si>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</si>
  <si>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</si>
  <si>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</si>
  <si>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</si>
  <si>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</si>
  <si>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</si>
  <si>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</si>
  <si>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</si>
  <si>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</si>
  <si>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</si>
  <si>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</si>
  <si>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</si>
  <si>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</si>
  <si>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</si>
  <si>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</si>
  <si>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</si>
  <si>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</si>
  <si>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</si>
  <si>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</si>
  <si>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</si>
  <si>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</si>
  <si>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</si>
  <si>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</si>
  <si>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</si>
  <si>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</si>
  <si>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</si>
  <si>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</si>
  <si>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</si>
  <si>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</si>
  <si>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</si>
  <si>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</si>
  <si>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</si>
  <si>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</si>
  <si>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</si>
  <si>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</si>
  <si>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</si>
  <si>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</si>
  <si>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</si>
  <si>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</si>
  <si>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</si>
  <si>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</si>
  <si>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</si>
  <si>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</si>
  <si>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</si>
  <si>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</si>
  <si>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</si>
  <si>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</si>
  <si>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</si>
  <si>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</si>
  <si>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</si>
  <si>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</si>
  <si>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</si>
  <si>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</si>
  <si>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</si>
  <si>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</si>
  <si>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</si>
  <si>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</si>
  <si>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</si>
  <si>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</si>
  <si>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</si>
  <si>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</si>
  <si>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</si>
  <si>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</si>
  <si>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</si>
  <si>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</si>
  <si>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</si>
  <si>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</si>
  <si>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</si>
  <si>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</si>
  <si>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</si>
  <si>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</si>
  <si>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</si>
  <si>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</si>
  <si>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</si>
  <si>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</si>
  <si>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</si>
  <si>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</si>
  <si>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</si>
  <si>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</si>
  <si>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</si>
  <si>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</si>
  <si>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</si>
  <si>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</si>
  <si>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</si>
  <si>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</si>
  <si>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</si>
  <si>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</si>
  <si>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</si>
  <si>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</si>
  <si>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</si>
  <si>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</si>
  <si>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</si>
  <si>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</si>
  <si>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</si>
  <si>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</si>
  <si>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</si>
  <si>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</si>
  <si>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</si>
  <si>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</si>
  <si>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</si>
  <si>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</si>
  <si>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</si>
  <si>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</si>
  <si>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</si>
  <si>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</si>
  <si>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</si>
  <si>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</si>
  <si>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</si>
  <si>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</si>
  <si>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</si>
  <si>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</si>
  <si>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</si>
  <si>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</si>
  <si>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</si>
  <si>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</si>
  <si>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</si>
  <si>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</si>
  <si>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</si>
  <si>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</si>
  <si>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</si>
  <si>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</si>
  <si>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</si>
  <si>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</si>
  <si>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</si>
  <si>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</si>
  <si>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</si>
  <si>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</si>
  <si>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</si>
  <si>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</si>
  <si>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</si>
  <si>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</si>
  <si>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</si>
  <si>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</si>
  <si>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</si>
  <si>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</si>
  <si>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</si>
  <si>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</si>
  <si>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</si>
  <si>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</si>
  <si>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</si>
  <si>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</si>
  <si>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</si>
  <si>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</si>
  <si>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</si>
  <si>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</si>
  <si>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</si>
  <si>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</si>
  <si>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</si>
  <si>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</si>
  <si>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</si>
  <si>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</si>
  <si>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</si>
  <si>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</si>
  <si>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</si>
  <si>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</si>
  <si>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</si>
  <si>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</si>
  <si>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</si>
  <si>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</si>
  <si>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</si>
  <si>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</si>
  <si>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</si>
  <si>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</si>
  <si>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</si>
  <si>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</si>
  <si>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</si>
  <si>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</si>
  <si>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</si>
  <si>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</si>
  <si>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</si>
  <si>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</si>
  <si>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</si>
  <si>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</si>
  <si>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</si>
  <si>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</si>
  <si>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</si>
  <si>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</si>
  <si>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</si>
  <si>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</si>
  <si>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</si>
  <si>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</si>
  <si>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</si>
  <si>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</si>
  <si>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</si>
  <si>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</si>
  <si>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</si>
  <si>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</si>
  <si>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</si>
  <si>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</si>
  <si>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</si>
  <si>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</si>
  <si>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</si>
  <si>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</si>
  <si>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</si>
  <si>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</si>
  <si>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</si>
  <si>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</si>
  <si>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</si>
  <si>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</si>
  <si>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</si>
  <si>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</si>
  <si>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</si>
  <si>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</si>
  <si>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</si>
  <si>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</si>
  <si>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</si>
  <si>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</si>
  <si>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</si>
  <si>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</si>
  <si>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</si>
  <si>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</si>
  <si>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</si>
  <si>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</si>
  <si>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</si>
  <si>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</si>
  <si>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</si>
  <si>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</si>
  <si>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</si>
  <si>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</si>
  <si>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</si>
  <si>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</si>
  <si>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</si>
  <si>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</si>
  <si>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</si>
  <si>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</si>
  <si>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</si>
  <si>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</si>
  <si>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</si>
  <si>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</si>
  <si>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</si>
  <si>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</si>
  <si>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</si>
  <si>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</si>
  <si>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</si>
  <si>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</si>
  <si>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</si>
  <si>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</si>
  <si>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</si>
  <si>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</si>
  <si>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</si>
  <si>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</si>
  <si>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</si>
  <si>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</si>
  <si>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</si>
  <si>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</si>
  <si>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</si>
  <si>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</si>
  <si>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</si>
  <si>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</si>
  <si>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</si>
  <si>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</si>
  <si>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</si>
  <si>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</si>
  <si>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</si>
  <si>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</si>
  <si>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</si>
  <si>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</si>
  <si>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</si>
  <si>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</si>
  <si>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</si>
  <si>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</si>
  <si>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</si>
  <si>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</si>
  <si>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</si>
  <si>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</si>
  <si>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</si>
  <si>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</si>
  <si>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</si>
  <si>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</si>
  <si>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</si>
  <si>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</si>
  <si>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</si>
  <si>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</si>
  <si>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</si>
  <si>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</si>
  <si>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</si>
  <si>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</si>
  <si>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</si>
  <si>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</si>
  <si>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</si>
  <si>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</si>
  <si>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</si>
  <si>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</si>
  <si>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</si>
  <si>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</si>
  <si>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</si>
  <si>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</si>
  <si>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</si>
  <si>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</si>
  <si>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</si>
  <si>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</si>
  <si>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</si>
  <si>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</si>
  <si>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</si>
  <si>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</si>
  <si>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</si>
  <si>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</si>
  <si>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</si>
  <si>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</si>
  <si>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</si>
  <si>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</si>
  <si>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</si>
  <si>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</si>
  <si>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</si>
  <si>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</si>
  <si>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</si>
  <si>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</si>
  <si>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</si>
  <si>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</si>
  <si>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</si>
  <si>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</si>
  <si>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</si>
  <si>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</si>
  <si>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</si>
  <si>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</si>
  <si>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</si>
  <si>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</si>
  <si>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</si>
  <si>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</si>
  <si>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</si>
  <si>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</si>
  <si>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</si>
  <si>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</si>
  <si>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</si>
  <si>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</si>
  <si>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</si>
  <si>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</si>
  <si>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</si>
  <si>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</si>
  <si>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</si>
  <si>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</si>
  <si>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</si>
  <si>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</si>
  <si>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</si>
  <si>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</si>
  <si>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</si>
  <si>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</si>
  <si>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</si>
  <si>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</si>
  <si>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</si>
  <si>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</si>
  <si>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</si>
  <si>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</si>
  <si>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</si>
  <si>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</si>
  <si>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</si>
  <si>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</si>
  <si>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</si>
  <si>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</si>
  <si>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</si>
  <si>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</si>
  <si>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</si>
  <si>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</si>
  <si>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</si>
  <si>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</si>
  <si>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</si>
  <si>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</si>
  <si>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</si>
  <si>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</si>
  <si>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</si>
  <si>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</si>
  <si>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</si>
  <si>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</si>
  <si>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</si>
  <si>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</si>
  <si>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</si>
  <si>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</si>
  <si>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</si>
  <si>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</si>
  <si>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</si>
  <si>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</si>
  <si>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</si>
  <si>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</si>
  <si>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</si>
  <si>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</si>
  <si>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</si>
  <si>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</si>
  <si>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</si>
  <si>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</si>
  <si>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</si>
  <si>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</si>
  <si>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</si>
  <si>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</si>
  <si>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</si>
  <si>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</si>
  <si>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</si>
  <si>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</si>
  <si>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</si>
  <si>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</si>
  <si>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</si>
  <si>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</si>
  <si>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</si>
  <si>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</si>
  <si>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</si>
  <si>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</si>
  <si>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</si>
  <si>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</si>
  <si>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</si>
  <si>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</si>
  <si>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</si>
  <si>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</si>
  <si>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</si>
  <si>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</si>
  <si>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</si>
  <si>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</si>
  <si>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</si>
  <si>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</si>
  <si>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</si>
  <si>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</si>
  <si>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</si>
  <si>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</si>
  <si>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</si>
  <si>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</si>
  <si>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</si>
  <si>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</si>
  <si>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</si>
  <si>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</si>
  <si>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</si>
  <si>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</si>
  <si>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</si>
  <si>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</si>
  <si>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</si>
  <si>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</si>
  <si>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</si>
  <si>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</si>
  <si>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</si>
  <si>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</si>
  <si>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</si>
  <si>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</si>
  <si>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</si>
  <si>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</si>
  <si>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</si>
  <si>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</si>
  <si>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</si>
  <si>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</si>
  <si>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</si>
  <si>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</si>
  <si>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</si>
  <si>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</si>
  <si>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</si>
  <si>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</si>
  <si>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</si>
  <si>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</si>
  <si>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</si>
  <si>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</si>
  <si>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</si>
  <si>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</si>
  <si>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</si>
  <si>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</si>
  <si>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</si>
  <si>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</si>
  <si>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</si>
  <si>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</si>
  <si>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</si>
  <si>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</si>
  <si>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</si>
  <si>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</si>
  <si>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</si>
  <si>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</si>
  <si>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</si>
  <si>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</si>
  <si>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</si>
  <si>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</si>
  <si>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</si>
  <si>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</si>
  <si>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</si>
  <si>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</si>
  <si>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</si>
  <si>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</si>
  <si>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</si>
  <si>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</si>
  <si>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</si>
  <si>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</si>
  <si>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</si>
  <si>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</si>
  <si>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</si>
  <si>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</si>
  <si>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</si>
  <si>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</si>
  <si>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</si>
  <si>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</si>
  <si>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</si>
  <si>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</si>
  <si>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</si>
  <si>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</si>
  <si>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</si>
  <si>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</si>
  <si>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</si>
  <si>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</si>
  <si>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</si>
  <si>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</si>
  <si>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</si>
  <si>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</si>
  <si>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</si>
  <si>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</si>
  <si>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</si>
  <si>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</si>
  <si>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</si>
  <si>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</si>
  <si>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</si>
  <si>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</si>
  <si>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</si>
  <si>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</si>
  <si>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</si>
  <si>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</si>
  <si>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</si>
  <si>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</si>
  <si>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</si>
  <si>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</si>
  <si>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</si>
  <si>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</si>
  <si>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</si>
  <si>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</si>
  <si>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</si>
  <si>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</si>
  <si>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</si>
  <si>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</si>
  <si>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</si>
  <si>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</si>
  <si>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</si>
  <si>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</si>
  <si>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</si>
  <si>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</si>
  <si>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</si>
  <si>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</si>
  <si>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</si>
  <si>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</si>
  <si>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</si>
  <si>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</si>
  <si>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</si>
  <si>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</si>
  <si>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</si>
  <si>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</si>
  <si>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</si>
  <si>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</si>
  <si>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</si>
  <si>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</si>
  <si>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</si>
  <si>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</si>
  <si>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</si>
  <si>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</si>
  <si>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</si>
  <si>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</si>
  <si>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</si>
  <si>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</si>
  <si>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</si>
  <si>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</si>
  <si>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</si>
  <si>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</si>
  <si>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</si>
  <si>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</si>
  <si>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</si>
  <si>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</si>
  <si>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</si>
  <si>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</si>
  <si>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</si>
  <si>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</si>
  <si>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</si>
  <si>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</si>
  <si>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</si>
  <si>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</si>
  <si>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</si>
  <si>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</si>
  <si>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</si>
  <si>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</si>
  <si>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</si>
  <si>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</si>
  <si>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</si>
  <si>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</si>
  <si>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</si>
  <si>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</si>
  <si>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</si>
  <si>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</si>
  <si>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</si>
  <si>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</si>
  <si>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</si>
  <si>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</si>
  <si>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</si>
  <si>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</si>
  <si>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</si>
  <si>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</si>
  <si>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</si>
  <si>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</si>
  <si>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</si>
  <si>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</si>
  <si>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</si>
  <si>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</si>
  <si>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</si>
  <si>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</si>
  <si>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</si>
  <si>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</si>
  <si>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</si>
  <si>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</si>
  <si>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</si>
  <si>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</si>
  <si>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</si>
  <si>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</si>
  <si>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</si>
  <si>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</si>
  <si>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</si>
  <si>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</si>
  <si>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</si>
  <si>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</si>
  <si>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</si>
  <si>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</si>
  <si>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</si>
  <si>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</si>
  <si>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</si>
  <si>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</si>
  <si>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</si>
  <si>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</si>
  <si>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</si>
  <si>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</si>
  <si>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</si>
  <si>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</si>
  <si>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</si>
  <si>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</si>
  <si>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</si>
  <si>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</si>
  <si>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</si>
  <si>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</si>
  <si>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</si>
  <si>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</si>
  <si>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</si>
  <si>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</si>
  <si>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</si>
  <si>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</si>
  <si>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</si>
  <si>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</si>
  <si>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</si>
  <si>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</si>
  <si>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</si>
  <si>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</si>
  <si>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</si>
  <si>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</si>
  <si>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</si>
  <si>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</si>
  <si>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</si>
  <si>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</si>
  <si>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</si>
  <si>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</si>
  <si>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</si>
  <si>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</si>
  <si>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</si>
  <si>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</si>
  <si>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</si>
  <si>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</si>
  <si>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</si>
  <si>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</si>
  <si>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</si>
  <si>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</si>
  <si>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</si>
  <si>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</si>
  <si>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</si>
  <si>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</si>
  <si>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</si>
  <si>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</si>
  <si>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</si>
  <si>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</si>
  <si>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</si>
  <si>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</si>
  <si>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</si>
  <si>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</si>
  <si>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</si>
  <si>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</si>
  <si>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</si>
  <si>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</si>
  <si>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</si>
  <si>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</si>
  <si>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</si>
  <si>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</si>
  <si>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</si>
  <si>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</si>
  <si>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</si>
  <si>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</si>
  <si>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</si>
  <si>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</si>
  <si>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</si>
  <si>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</si>
  <si>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</si>
  <si>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</si>
  <si>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</si>
  <si>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</si>
  <si>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</si>
  <si>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</si>
  <si>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</si>
  <si>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</si>
  <si>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</si>
  <si>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</si>
  <si>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</si>
  <si>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</si>
  <si>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</si>
  <si>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</si>
  <si>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</si>
  <si>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</si>
  <si>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</si>
  <si>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</si>
  <si>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</si>
  <si>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</si>
  <si>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</si>
  <si>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</si>
  <si>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</si>
  <si>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</si>
  <si>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</si>
  <si>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</si>
  <si>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</si>
  <si>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</si>
  <si>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</si>
  <si>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</si>
  <si>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</si>
  <si>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</si>
  <si>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</si>
  <si>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</si>
  <si>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</si>
  <si>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</si>
  <si>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</si>
  <si>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</si>
  <si>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</si>
  <si>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</si>
  <si>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</si>
  <si>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</si>
  <si>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</si>
  <si>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</si>
  <si>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</si>
  <si>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</si>
  <si>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</si>
  <si>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</si>
  <si>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</si>
  <si>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</si>
  <si>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</si>
  <si>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</si>
  <si>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</si>
  <si>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</si>
  <si>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</si>
  <si>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</si>
  <si>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</si>
  <si>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</si>
  <si>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</si>
  <si>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</si>
  <si>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</si>
  <si>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</si>
  <si>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</si>
  <si>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</si>
  <si>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</si>
  <si>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</si>
  <si>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</si>
  <si>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</si>
  <si>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</si>
  <si>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</si>
  <si>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</si>
  <si>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</si>
  <si>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</si>
  <si>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</si>
  <si>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</si>
  <si>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</si>
  <si>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</si>
  <si>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</si>
  <si>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</si>
  <si>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</si>
  <si>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</si>
  <si>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</si>
  <si>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</si>
  <si>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</si>
  <si>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</si>
  <si>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</si>
  <si>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</si>
  <si>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</si>
  <si>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</si>
  <si>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</si>
  <si>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</si>
  <si>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</si>
  <si>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</si>
  <si>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</si>
  <si>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</si>
  <si>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</si>
  <si>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</si>
  <si>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</si>
  <si>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</si>
  <si>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</si>
  <si>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</si>
  <si>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</si>
  <si>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</si>
  <si>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</si>
  <si>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</si>
  <si>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</si>
  <si>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</si>
  <si>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</si>
  <si>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</si>
  <si>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</si>
  <si>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</si>
  <si>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</si>
  <si>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</si>
  <si>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</si>
  <si>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</si>
  <si>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</si>
  <si>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</si>
  <si>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</si>
  <si>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</si>
  <si>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</si>
  <si>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</si>
  <si>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</si>
  <si>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</si>
  <si>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</si>
  <si>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</si>
  <si>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</si>
  <si>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</si>
  <si>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</si>
  <si>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</si>
  <si>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</si>
  <si>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</si>
  <si>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</si>
  <si>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</si>
  <si>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</si>
  <si>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</si>
  <si>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</si>
  <si>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</si>
  <si>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</si>
  <si>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</si>
  <si>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</si>
  <si>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</si>
  <si>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</si>
  <si>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</si>
  <si>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</si>
  <si>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</si>
  <si>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</si>
  <si>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</si>
  <si>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</si>
  <si>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</si>
  <si>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</si>
  <si>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</si>
  <si>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</si>
  <si>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</si>
  <si>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</si>
  <si>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</si>
  <si>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</si>
  <si>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</si>
  <si>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</si>
  <si>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</si>
  <si>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</si>
  <si>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</si>
  <si>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</si>
  <si>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</si>
  <si>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</si>
  <si>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</si>
  <si>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</si>
  <si>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</si>
  <si>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</si>
  <si>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</si>
  <si>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</si>
  <si>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</si>
  <si>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</si>
  <si>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</si>
  <si>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</si>
  <si>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</si>
  <si>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</si>
  <si>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</si>
  <si>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</si>
  <si>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</si>
  <si>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</si>
  <si>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</si>
  <si>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</si>
  <si>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</si>
  <si>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</si>
  <si>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</si>
  <si>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</si>
  <si>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</si>
  <si>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</si>
  <si>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</si>
  <si>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</si>
  <si>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</si>
  <si>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</si>
  <si>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</si>
  <si>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</si>
  <si>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</si>
  <si>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</si>
  <si>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</si>
  <si>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</si>
  <si>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</si>
  <si>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</si>
  <si>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</si>
  <si>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</si>
  <si>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</si>
  <si>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</si>
  <si>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</si>
  <si>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</si>
  <si>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</si>
  <si>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</si>
  <si>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</si>
  <si>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</si>
  <si>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</si>
  <si>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</si>
  <si>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</si>
  <si>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</si>
  <si>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</si>
  <si>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</si>
  <si>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</si>
  <si>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</si>
  <si>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</si>
  <si>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</si>
  <si>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</si>
  <si>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</si>
  <si>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</si>
  <si>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</si>
  <si>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</si>
  <si>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</si>
  <si>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</si>
  <si>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</si>
  <si>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</si>
  <si>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</si>
  <si>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</si>
  <si>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</si>
  <si>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</si>
  <si>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</si>
  <si>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</si>
  <si>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</si>
  <si>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</si>
  <si>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</si>
  <si>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</si>
  <si>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</si>
  <si>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</si>
  <si>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</si>
  <si>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</si>
  <si>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</si>
  <si>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</si>
  <si>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</si>
  <si>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</si>
  <si>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</si>
  <si>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</si>
  <si>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</si>
  <si>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</si>
  <si>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</si>
  <si>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</si>
  <si>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</si>
  <si>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</si>
  <si>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</si>
  <si>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</si>
  <si>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</si>
  <si>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</si>
  <si>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</si>
  <si>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</si>
  <si>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</si>
  <si>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</si>
  <si>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</si>
  <si>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</si>
  <si>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</si>
  <si>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</si>
  <si>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</si>
  <si>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</si>
  <si>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</si>
  <si>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</si>
  <si>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</si>
  <si>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</si>
  <si>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</si>
  <si>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</si>
  <si>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</si>
  <si>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</si>
  <si>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</si>
  <si>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</si>
  <si>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</si>
  <si>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</si>
  <si>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</si>
  <si>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</si>
  <si>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</si>
  <si>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</si>
  <si>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</si>
  <si>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</si>
  <si>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</si>
  <si>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</si>
  <si>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</si>
  <si>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</si>
  <si>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</si>
  <si>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</si>
  <si>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</si>
  <si>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</si>
  <si>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</si>
  <si>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</si>
  <si>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</si>
  <si>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</si>
  <si>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</si>
  <si>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</si>
  <si>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</si>
  <si>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</si>
  <si>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</si>
  <si>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</si>
  <si>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</si>
  <si>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</si>
  <si>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</si>
  <si>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</si>
  <si>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</si>
  <si>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</si>
  <si>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</si>
  <si>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</si>
  <si>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</si>
  <si>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</si>
  <si>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</si>
  <si>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</si>
  <si>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</si>
  <si>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</si>
  <si>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</si>
  <si>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</si>
  <si>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</si>
  <si>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</si>
  <si>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</si>
  <si>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</si>
  <si>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</si>
  <si>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</si>
  <si>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</si>
  <si>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</si>
  <si>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</si>
  <si>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</si>
  <si>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</si>
  <si>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</si>
  <si>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</si>
  <si>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</si>
  <si>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</si>
  <si>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</si>
  <si>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</si>
  <si>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</si>
  <si>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</si>
  <si>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</si>
  <si>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</si>
  <si>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</si>
  <si>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</si>
  <si>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</si>
  <si>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</si>
  <si>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</si>
  <si>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</si>
  <si>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</si>
  <si>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</si>
  <si>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</si>
  <si>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</si>
  <si>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</si>
  <si>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</si>
  <si>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</si>
  <si>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</si>
  <si>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</si>
  <si>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</si>
  <si>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</si>
  <si>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</si>
  <si>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</si>
  <si>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</si>
  <si>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</si>
  <si>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</si>
  <si>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</si>
  <si>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</si>
  <si>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</si>
  <si>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</si>
  <si>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</si>
  <si>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</si>
  <si>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</si>
  <si>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</si>
  <si>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</si>
  <si>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</si>
  <si>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</si>
  <si>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</si>
  <si>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</si>
  <si>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</si>
  <si>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</si>
  <si>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</si>
  <si>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</si>
  <si>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</si>
  <si>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</si>
  <si>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</si>
  <si>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</si>
  <si>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</si>
  <si>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</si>
  <si>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</si>
  <si>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</si>
  <si>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</si>
  <si>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</si>
  <si>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</si>
  <si>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</si>
  <si>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</si>
  <si>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</si>
  <si>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</si>
  <si>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</si>
  <si>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</si>
  <si>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</si>
  <si>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</si>
  <si>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</si>
  <si>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</si>
  <si>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</si>
  <si>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</si>
  <si>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</si>
  <si>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</si>
  <si>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</si>
  <si>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</si>
  <si>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</si>
  <si>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</si>
  <si>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</si>
  <si>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</si>
  <si>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</si>
  <si>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</si>
  <si>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</si>
  <si>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</si>
  <si>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</si>
  <si>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</si>
  <si>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</si>
  <si>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</si>
  <si>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</si>
  <si>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</si>
  <si>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</si>
  <si>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</si>
  <si>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</si>
  <si>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</si>
  <si>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</si>
  <si>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</si>
  <si>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</si>
  <si>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</si>
  <si>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</si>
  <si>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</si>
  <si>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</si>
  <si>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</si>
  <si>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</si>
  <si>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</si>
  <si>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</si>
  <si>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</si>
  <si>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</si>
  <si>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</si>
  <si>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</si>
  <si>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</si>
  <si>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</si>
  <si>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</si>
  <si>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</si>
  <si>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</si>
  <si>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</si>
  <si>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</si>
  <si>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</si>
  <si>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</si>
  <si>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</si>
  <si>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</si>
  <si>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</si>
  <si>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</si>
  <si>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</si>
  <si>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</si>
  <si>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</si>
  <si>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</si>
  <si>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</si>
  <si>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</si>
  <si>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</si>
  <si>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</si>
  <si>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</si>
  <si>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</si>
  <si>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</si>
  <si>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</si>
  <si>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</si>
  <si>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</si>
  <si>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</si>
  <si>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</si>
  <si>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</si>
  <si>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</si>
  <si>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</si>
  <si>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</si>
  <si>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</si>
  <si>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</si>
  <si>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</si>
  <si>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</si>
  <si>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</si>
  <si>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</si>
  <si>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</si>
  <si>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</si>
  <si>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</si>
  <si>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</si>
  <si>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</si>
  <si>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</si>
  <si>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</si>
  <si>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</si>
  <si>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</si>
  <si>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</si>
  <si>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</si>
  <si>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</si>
  <si>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</si>
  <si>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</si>
  <si>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</si>
  <si>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</si>
  <si>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</si>
  <si>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</si>
  <si>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</si>
  <si>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</si>
  <si>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</si>
  <si>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</si>
  <si>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</si>
  <si>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</si>
  <si>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</si>
  <si>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</si>
  <si>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</si>
  <si>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</si>
  <si>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</si>
  <si>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</si>
  <si>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</si>
  <si>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</si>
  <si>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</si>
  <si>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</si>
  <si>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</si>
  <si>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</si>
  <si>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</si>
  <si>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</si>
  <si>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</si>
  <si>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</si>
  <si>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</si>
  <si>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</si>
  <si>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</si>
  <si>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</si>
  <si>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</si>
  <si>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</si>
  <si>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</si>
  <si>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</si>
  <si>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</si>
  <si>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</si>
  <si>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</si>
  <si>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</si>
  <si>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</si>
  <si>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</si>
  <si>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</si>
  <si>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</si>
  <si>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</si>
  <si>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</si>
  <si>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</si>
  <si>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</si>
  <si>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</si>
  <si>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</si>
  <si>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</si>
  <si>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</si>
  <si>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</si>
  <si>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</si>
  <si>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</si>
  <si>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</si>
  <si>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</si>
  <si>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</si>
  <si>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</si>
  <si>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</si>
  <si>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</si>
  <si>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</si>
  <si>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</si>
  <si>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</si>
  <si>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</si>
  <si>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</si>
  <si>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</si>
  <si>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</si>
  <si>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</si>
  <si>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</si>
  <si>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</si>
  <si>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</si>
  <si>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</si>
  <si>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</si>
  <si>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</si>
  <si>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</si>
  <si>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</si>
  <si>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</si>
  <si>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</si>
  <si>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</si>
  <si>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</si>
  <si>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</si>
  <si>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</si>
  <si>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</si>
  <si>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</si>
  <si>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</si>
  <si>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</si>
  <si>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</si>
  <si>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</si>
  <si>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</si>
  <si>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</si>
  <si>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</si>
  <si>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</si>
  <si>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</si>
  <si>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</si>
  <si>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</si>
  <si>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</si>
  <si>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</si>
  <si>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</si>
  <si>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</si>
  <si>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</si>
  <si>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</si>
  <si>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</si>
  <si>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</si>
  <si>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</si>
  <si>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</si>
  <si>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</si>
  <si>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</si>
  <si>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</si>
  <si>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</si>
  <si>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</si>
  <si>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</si>
  <si>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</si>
  <si>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</si>
  <si>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</si>
  <si>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</si>
  <si>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</si>
  <si>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</si>
  <si>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</si>
  <si>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</si>
  <si>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</si>
  <si>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</si>
  <si>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</si>
  <si>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</si>
  <si>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</si>
  <si>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</si>
  <si>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</si>
  <si>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</si>
  <si>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</si>
  <si>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</si>
  <si>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</si>
  <si>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</si>
  <si>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</si>
  <si>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</si>
  <si>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</si>
  <si>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</si>
  <si>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</si>
  <si>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</si>
  <si>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</si>
  <si>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</si>
  <si>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</si>
  <si>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</si>
  <si>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</si>
  <si>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</si>
  <si>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</si>
  <si>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</si>
  <si>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</si>
  <si>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</si>
  <si>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</si>
  <si>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</si>
  <si>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</si>
  <si>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</si>
  <si>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</si>
  <si>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</si>
  <si>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</si>
  <si>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</si>
  <si>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</si>
  <si>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</si>
  <si>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</si>
  <si>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</si>
  <si>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</si>
  <si>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</si>
  <si>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</si>
  <si>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</si>
  <si>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</si>
  <si>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</si>
  <si>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</si>
  <si>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</si>
  <si>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</si>
  <si>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</si>
  <si>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</si>
  <si>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</si>
  <si>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</si>
  <si>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</si>
  <si>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</si>
  <si>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</si>
  <si>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</si>
  <si>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</si>
  <si>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</si>
  <si>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</si>
  <si>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</si>
  <si>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</si>
  <si>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</si>
  <si>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</si>
  <si>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</si>
  <si>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</si>
  <si>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</si>
  <si>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</si>
  <si>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</si>
  <si>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</si>
  <si>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</si>
  <si>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</si>
  <si>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</si>
  <si>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</si>
  <si>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</si>
  <si>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</si>
  <si>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</si>
  <si>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</si>
  <si>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</si>
  <si>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</si>
  <si>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</si>
  <si>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</si>
  <si>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</si>
  <si>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</si>
  <si>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</si>
  <si>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</si>
  <si>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</si>
  <si>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</si>
  <si>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</si>
  <si>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</si>
  <si>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</si>
  <si>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</si>
  <si>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</si>
  <si>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</si>
  <si>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</si>
  <si>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</si>
  <si>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</si>
  <si>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</si>
  <si>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</si>
  <si>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</si>
  <si>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</si>
  <si>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</si>
  <si>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</si>
  <si>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</si>
  <si>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</si>
  <si>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</si>
  <si>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</si>
  <si>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</si>
  <si>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</si>
  <si>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</si>
  <si>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</si>
  <si>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</si>
  <si>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</si>
  <si>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</si>
  <si>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</si>
  <si>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</si>
  <si>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</si>
  <si>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</si>
  <si>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</si>
  <si>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</si>
  <si>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</si>
  <si>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</si>
  <si>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</si>
  <si>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</si>
  <si>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</si>
  <si>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</si>
  <si>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</si>
  <si>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</si>
  <si>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</si>
  <si>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</si>
  <si>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</si>
  <si>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</si>
  <si>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</si>
  <si>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</si>
  <si>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</si>
  <si>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</si>
  <si>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</si>
  <si>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</si>
  <si>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</si>
  <si>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</si>
  <si>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</si>
  <si>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</si>
  <si>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</si>
  <si>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</si>
  <si>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</si>
  <si>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</si>
  <si>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</si>
  <si>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</si>
  <si>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</si>
  <si>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</si>
  <si>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</si>
  <si>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</si>
  <si>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</si>
  <si>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</si>
  <si>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</si>
  <si>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</si>
  <si>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</si>
  <si>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</si>
  <si>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</si>
  <si>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</si>
  <si>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</si>
  <si>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</si>
  <si>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</si>
  <si>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</si>
  <si>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</si>
  <si>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</si>
  <si>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</si>
  <si>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</si>
  <si>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</si>
  <si>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</si>
  <si>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</si>
  <si>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</si>
  <si>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</si>
  <si>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</si>
  <si>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</si>
  <si>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</si>
  <si>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</si>
  <si>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</si>
  <si>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</si>
  <si>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</si>
  <si>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</si>
  <si>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</si>
  <si>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</si>
  <si>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</si>
  <si>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</si>
  <si>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</si>
  <si>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</si>
  <si>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</si>
  <si>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</si>
  <si>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</si>
  <si>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</si>
  <si>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</si>
  <si>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</si>
  <si>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</si>
  <si>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</si>
  <si>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</si>
  <si>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</si>
  <si>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</si>
  <si>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</si>
  <si>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</si>
  <si>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</si>
  <si>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</si>
  <si>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</si>
  <si>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</si>
  <si>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</si>
  <si>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</si>
  <si>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</si>
  <si>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</si>
  <si>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</si>
  <si>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</si>
  <si>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</si>
  <si>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</si>
  <si>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</si>
  <si>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</si>
  <si>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</si>
  <si>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</si>
  <si>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</si>
  <si>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</si>
  <si>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</si>
  <si>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</si>
  <si>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</si>
  <si>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</si>
  <si>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</si>
  <si>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</si>
  <si>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</si>
  <si>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</si>
  <si>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</si>
  <si>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</si>
  <si>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</si>
  <si>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</si>
  <si>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</si>
  <si>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</si>
  <si>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</si>
  <si>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</si>
  <si>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</si>
  <si>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</si>
  <si>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</si>
  <si>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</si>
  <si>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</si>
  <si>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</si>
  <si>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</si>
  <si>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</si>
  <si>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</si>
  <si>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</si>
  <si>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</si>
  <si>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</si>
  <si>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</si>
  <si>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</si>
  <si>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</si>
  <si>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</si>
  <si>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</si>
  <si>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</si>
  <si>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</si>
  <si>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</si>
  <si>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</si>
  <si>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</si>
  <si>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</si>
  <si>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</si>
  <si>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</si>
  <si>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</si>
  <si>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</si>
  <si>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</si>
  <si>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</si>
  <si>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</si>
  <si>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</si>
  <si>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</si>
  <si>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</si>
  <si>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</si>
  <si>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</si>
  <si>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</si>
  <si>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</si>
  <si>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</si>
  <si>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</si>
  <si>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</si>
  <si>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</si>
  <si>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</si>
  <si>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</si>
  <si>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</si>
  <si>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</si>
  <si>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</si>
  <si>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</si>
  <si>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</si>
  <si>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</si>
  <si>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</si>
  <si>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</si>
  <si>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</si>
  <si>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</si>
  <si>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</si>
  <si>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</si>
  <si>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</si>
  <si>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</si>
  <si>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</si>
  <si>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</si>
  <si>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</si>
  <si>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</si>
  <si>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</si>
  <si>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</si>
  <si>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</si>
  <si>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</si>
  <si>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</si>
  <si>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</si>
  <si>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</si>
  <si>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</si>
  <si>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</si>
  <si>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</si>
  <si>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</si>
  <si>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</si>
  <si>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</si>
  <si>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</si>
  <si>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</si>
  <si>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</si>
  <si>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</si>
  <si>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</si>
  <si>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</si>
  <si>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</si>
  <si>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</si>
  <si>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</si>
  <si>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</si>
  <si>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</si>
  <si>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</si>
  <si>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</si>
  <si>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</si>
  <si>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</si>
  <si>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</si>
  <si>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</si>
  <si>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</si>
  <si>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</si>
  <si>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</si>
  <si>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</si>
  <si>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</si>
  <si>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</si>
  <si>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</si>
  <si>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</si>
  <si>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</si>
  <si>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</si>
  <si>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</si>
  <si>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</si>
  <si>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</si>
  <si>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</si>
  <si>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</si>
  <si>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</si>
  <si>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</si>
  <si>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</si>
  <si>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</si>
  <si>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</si>
  <si>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</si>
  <si>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</si>
  <si>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</si>
  <si>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</si>
  <si>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</si>
  <si>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</si>
  <si>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</si>
  <si>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</si>
  <si>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</si>
  <si>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</si>
  <si>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</si>
  <si>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</si>
  <si>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</si>
  <si>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</si>
  <si>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</si>
  <si>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</si>
  <si>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</si>
  <si>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</si>
  <si>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</si>
  <si>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</si>
  <si>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</si>
  <si>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</si>
  <si>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</si>
  <si>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</si>
  <si>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</si>
  <si>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</si>
  <si>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</si>
  <si>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</si>
  <si>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</si>
  <si>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</si>
  <si>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</si>
  <si>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</si>
  <si>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</si>
  <si>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</si>
  <si>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</si>
  <si>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</si>
  <si>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</si>
  <si>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</si>
  <si>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</si>
  <si>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</si>
  <si>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</si>
  <si>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</si>
  <si>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</si>
  <si>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</si>
  <si>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</si>
  <si>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</si>
  <si>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</si>
  <si>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</si>
  <si>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</si>
  <si>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</si>
  <si>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</si>
  <si>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</si>
  <si>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</si>
  <si>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</si>
  <si>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</si>
  <si>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</si>
  <si>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</si>
  <si>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</si>
  <si>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</si>
  <si>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</si>
  <si>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</si>
  <si>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</si>
  <si>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</si>
  <si>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</si>
  <si>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</si>
  <si>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</si>
  <si>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</si>
  <si>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</si>
  <si>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</si>
  <si>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</si>
  <si>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</si>
  <si>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</si>
  <si>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</si>
  <si>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</si>
  <si>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</si>
  <si>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</si>
  <si>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</si>
  <si>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</si>
  <si>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</si>
  <si>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</si>
  <si>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</si>
  <si>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</si>
  <si>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</si>
  <si>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</si>
  <si>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</si>
  <si>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</si>
  <si>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</si>
  <si>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</si>
  <si>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</si>
  <si>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</si>
  <si>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</si>
  <si>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</si>
  <si>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</si>
  <si>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</si>
  <si>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</si>
  <si>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</si>
  <si>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</si>
  <si>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</si>
  <si>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</si>
  <si>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</si>
  <si>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</si>
  <si>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</si>
  <si>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</si>
  <si>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</si>
  <si>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</si>
  <si>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</si>
  <si>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</si>
  <si>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</si>
  <si>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</si>
  <si>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</si>
  <si>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</si>
  <si>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</si>
  <si>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</si>
  <si>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</si>
  <si>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</si>
  <si>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</si>
  <si>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</si>
  <si>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</si>
  <si>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</si>
  <si>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</si>
  <si>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</si>
  <si>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</si>
  <si>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</si>
  <si>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</si>
  <si>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</si>
  <si>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</si>
  <si>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</si>
  <si>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</si>
  <si>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</si>
  <si>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</si>
  <si>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</si>
  <si>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</si>
  <si>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</si>
  <si>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</si>
  <si>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</si>
  <si>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</si>
  <si>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</si>
  <si>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</si>
  <si>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</si>
  <si>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</si>
  <si>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</si>
  <si>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</si>
  <si>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</si>
  <si>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</si>
  <si>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</si>
  <si>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</si>
  <si>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</si>
  <si>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</si>
  <si>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</si>
  <si>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</si>
  <si>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</si>
  <si>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</si>
  <si>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</si>
  <si>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</si>
  <si>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</si>
  <si>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</si>
  <si>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</si>
  <si>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</si>
  <si>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</si>
  <si>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</si>
  <si>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</si>
  <si>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</si>
  <si>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</si>
  <si>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</si>
  <si>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</si>
  <si>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</si>
  <si>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</si>
  <si>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</si>
  <si>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</si>
  <si>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</si>
  <si>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</si>
  <si>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</si>
  <si>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</si>
  <si>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</si>
  <si>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</si>
  <si>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</si>
  <si>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</si>
  <si>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</si>
  <si>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</si>
  <si>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</si>
  <si>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</si>
  <si>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</si>
  <si>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</si>
  <si>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</si>
  <si>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</si>
  <si>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</si>
  <si>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</si>
  <si>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</si>
  <si>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</si>
  <si>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</si>
  <si>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</si>
  <si>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</si>
  <si>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</si>
  <si>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</si>
  <si>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</si>
  <si>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</si>
  <si>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</si>
  <si>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</si>
  <si>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</si>
  <si>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</si>
  <si>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</si>
  <si>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</si>
  <si>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</si>
  <si>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</si>
  <si>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</si>
  <si>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</si>
  <si>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</si>
  <si>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</si>
  <si>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</si>
  <si>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</si>
  <si>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</si>
  <si>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</si>
  <si>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</si>
  <si>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</si>
  <si>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</si>
  <si>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</si>
  <si>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</si>
  <si>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</si>
  <si>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</si>
  <si>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</si>
  <si>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</si>
  <si>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</si>
  <si>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</si>
  <si>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</si>
  <si>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</si>
  <si>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</si>
  <si>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</si>
  <si>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</si>
  <si>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</si>
  <si>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</si>
  <si>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</si>
  <si>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</si>
  <si>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</si>
  <si>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</si>
  <si>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</si>
  <si>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</si>
  <si>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</si>
  <si>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</si>
  <si>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</si>
  <si>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</si>
  <si>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</si>
  <si>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</si>
  <si>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</si>
  <si>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</si>
  <si>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</si>
  <si>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</si>
  <si>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</si>
  <si>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</si>
  <si>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</si>
  <si>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</si>
  <si>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</si>
  <si>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</si>
  <si>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</si>
  <si>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</si>
  <si>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</si>
  <si>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</si>
  <si>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</si>
  <si>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</si>
  <si>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</si>
  <si>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</si>
  <si>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</si>
  <si>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</si>
  <si>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</si>
  <si>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</si>
  <si>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</si>
  <si>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</si>
  <si>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</si>
  <si>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</si>
  <si>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</si>
  <si>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</si>
  <si>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</si>
  <si>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</si>
  <si>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</si>
  <si>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</si>
  <si>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</si>
  <si>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</si>
  <si>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</si>
  <si>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</si>
  <si>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</si>
  <si>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</si>
  <si>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</si>
  <si>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</si>
  <si>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</si>
  <si>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</si>
  <si>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</si>
  <si>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</si>
  <si>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</si>
  <si>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</si>
  <si>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</si>
  <si>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</si>
  <si>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</si>
  <si>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</si>
  <si>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</si>
  <si>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</si>
  <si>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</si>
  <si>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</si>
  <si>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</si>
  <si>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</si>
  <si>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</si>
  <si>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</si>
  <si>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</si>
  <si>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</si>
  <si>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</si>
  <si>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</si>
  <si>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</si>
  <si>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</si>
  <si>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</si>
  <si>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</si>
  <si>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</si>
  <si>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</si>
  <si>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</si>
  <si>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</si>
  <si>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</si>
  <si>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</si>
  <si>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</si>
  <si>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</si>
  <si>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</si>
  <si>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</si>
  <si>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</si>
  <si>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</si>
  <si>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</si>
  <si>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</si>
  <si>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</si>
  <si>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</si>
  <si>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</si>
  <si>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</si>
  <si>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</si>
  <si>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</si>
  <si>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</si>
  <si>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</si>
  <si>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</si>
  <si>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</si>
  <si>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</si>
  <si>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</si>
  <si>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</si>
  <si>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</si>
  <si>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</si>
  <si>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</si>
  <si>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</si>
  <si>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</si>
  <si>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</si>
  <si>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</si>
  <si>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</si>
  <si>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</si>
  <si>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</si>
  <si>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</si>
  <si>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</si>
  <si>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</si>
  <si>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</si>
  <si>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</si>
  <si>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</si>
  <si>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</si>
  <si>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</si>
  <si>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</si>
  <si>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</si>
  <si>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</si>
  <si>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</si>
  <si>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</si>
  <si>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</si>
  <si>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</si>
  <si>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</si>
  <si>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</si>
  <si>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</si>
  <si>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</si>
  <si>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</si>
  <si>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</si>
  <si>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</si>
  <si>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</si>
  <si>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</si>
  <si>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</si>
  <si>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</si>
  <si>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</si>
  <si>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</si>
  <si>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</si>
  <si>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</si>
  <si>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</si>
  <si>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</si>
  <si>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</si>
  <si>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</si>
  <si>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</si>
  <si>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</si>
  <si>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</si>
  <si>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</si>
  <si>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</si>
  <si>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</si>
  <si>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</si>
  <si>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</si>
  <si>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</si>
  <si>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</si>
  <si>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</si>
  <si>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</si>
  <si>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</si>
  <si>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</si>
  <si>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</si>
  <si>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</si>
  <si>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</si>
  <si>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</si>
  <si>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</si>
  <si>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</si>
  <si>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</si>
  <si>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</si>
  <si>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</si>
  <si>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</si>
  <si>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</si>
  <si>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</si>
  <si>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</si>
  <si>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</si>
  <si>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</si>
  <si>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</si>
  <si>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</si>
  <si>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</si>
  <si>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</si>
  <si>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</si>
  <si>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</si>
  <si>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</si>
  <si>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</si>
  <si>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</si>
  <si>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</si>
  <si>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</si>
  <si>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</si>
  <si>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</si>
  <si>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</si>
  <si>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</si>
  <si>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</si>
  <si>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</si>
  <si>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</si>
  <si>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</si>
  <si>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</si>
  <si>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</si>
  <si>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</si>
  <si>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</si>
  <si>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</si>
  <si>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</si>
  <si>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</si>
  <si>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</si>
  <si>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</si>
  <si>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</si>
  <si>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</si>
  <si>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</si>
  <si>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</si>
  <si>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</si>
  <si>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</si>
  <si>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</si>
  <si>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</si>
  <si>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</si>
  <si>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</si>
  <si>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</si>
  <si>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</si>
  <si>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</si>
  <si>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</si>
  <si>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</si>
  <si>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</si>
  <si>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</si>
  <si>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</si>
  <si>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</si>
  <si>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</si>
  <si>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</si>
  <si>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</si>
  <si>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</si>
  <si>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</si>
  <si>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</si>
  <si>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</si>
  <si>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</si>
  <si>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</si>
  <si>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</si>
  <si>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</si>
  <si>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</si>
  <si>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</si>
  <si>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</si>
  <si>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</si>
  <si>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</si>
  <si>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</si>
  <si>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</si>
  <si>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</si>
  <si>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</si>
  <si>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</si>
  <si>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</si>
  <si>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</si>
  <si>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</si>
  <si>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</si>
  <si>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</si>
  <si>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</si>
  <si>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</si>
  <si>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</si>
  <si>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</si>
  <si>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</si>
  <si>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</si>
  <si>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</si>
  <si>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</si>
  <si>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</si>
  <si>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</si>
  <si>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</si>
  <si>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</si>
  <si>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</si>
  <si>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</si>
  <si>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</si>
  <si>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</si>
  <si>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</si>
  <si>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</si>
  <si>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</si>
  <si>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</si>
  <si>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</si>
  <si>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</si>
  <si>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</si>
  <si>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</si>
  <si>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</si>
  <si>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</si>
  <si>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</si>
  <si>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</si>
  <si>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</si>
  <si>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</si>
  <si>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</si>
  <si>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</si>
  <si>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</si>
  <si>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</si>
  <si>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</si>
  <si>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</si>
  <si>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</si>
  <si>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</si>
  <si>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</si>
  <si>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</si>
  <si>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</si>
  <si>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</si>
  <si>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</si>
  <si>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</si>
  <si>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</si>
  <si>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</si>
  <si>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</si>
  <si>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</si>
  <si>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</si>
  <si>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</si>
  <si>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</si>
  <si>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</si>
  <si>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</si>
  <si>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</si>
  <si>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</si>
  <si>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</si>
  <si>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</si>
  <si>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</si>
  <si>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</si>
  <si>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</si>
  <si>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</si>
  <si>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</si>
  <si>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</si>
  <si>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</si>
  <si>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</si>
  <si>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</si>
  <si>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</si>
  <si>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</si>
  <si>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</si>
  <si>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</si>
  <si>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</si>
  <si>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</si>
  <si>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</si>
  <si>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</si>
  <si>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</si>
  <si>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</si>
  <si>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</si>
  <si>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</si>
  <si>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</si>
  <si>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</si>
  <si>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</si>
  <si>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</si>
  <si>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</si>
  <si>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</si>
  <si>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</si>
  <si>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</si>
  <si>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</si>
  <si>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</si>
  <si>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</si>
  <si>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</si>
  <si>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</si>
  <si>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</si>
  <si>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</si>
  <si>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</si>
  <si>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</si>
  <si>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</si>
  <si>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</si>
  <si>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</si>
  <si>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</si>
  <si>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</si>
  <si>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</si>
  <si>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</si>
  <si>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</si>
  <si>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</si>
  <si>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</si>
  <si>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</si>
  <si>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</si>
  <si>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</si>
  <si>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</si>
  <si>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</si>
  <si>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</si>
  <si>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</si>
  <si>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</si>
  <si>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</si>
  <si>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</si>
  <si>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</si>
  <si>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</si>
  <si>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</si>
  <si>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</si>
  <si>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</si>
  <si>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</si>
  <si>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</si>
  <si>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</si>
  <si>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</si>
  <si>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</si>
  <si>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</si>
  <si>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</si>
  <si>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</si>
  <si>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</si>
  <si>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</si>
  <si>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</si>
  <si>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</si>
  <si>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</si>
  <si>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</si>
  <si>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</si>
  <si>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</si>
  <si>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</si>
  <si>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</si>
  <si>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</si>
  <si>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</si>
  <si>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</si>
  <si>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</si>
  <si>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</si>
  <si>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</si>
  <si>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</si>
  <si>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</si>
  <si>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</si>
  <si>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</si>
  <si>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</si>
  <si>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</si>
  <si>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</si>
  <si>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</si>
  <si>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</si>
  <si>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</si>
  <si>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</si>
  <si>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</si>
  <si>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</si>
  <si>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</si>
  <si>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</si>
  <si>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</si>
  <si>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</si>
  <si>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</si>
  <si>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</si>
  <si>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</si>
  <si>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</si>
  <si>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</si>
  <si>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</si>
  <si>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</si>
  <si>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</si>
  <si>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</si>
  <si>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</si>
  <si>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</si>
  <si>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</si>
  <si>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</si>
  <si>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</si>
  <si>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</si>
  <si>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</si>
  <si>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</si>
  <si>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</si>
  <si>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</si>
  <si>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</si>
  <si>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</si>
  <si>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</si>
  <si>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</si>
  <si>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</si>
  <si>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</si>
  <si>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</si>
  <si>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</si>
  <si>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</si>
  <si>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</si>
  <si>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</si>
  <si>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</si>
  <si>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</si>
  <si>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</si>
  <si>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</si>
  <si>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</si>
  <si>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</si>
  <si>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</si>
  <si>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</si>
  <si>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</si>
  <si>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</si>
  <si>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</si>
  <si>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</si>
  <si>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</si>
  <si>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</si>
  <si>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</si>
  <si>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</si>
  <si>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</si>
  <si>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</si>
  <si>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</si>
  <si>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</si>
  <si>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</si>
  <si>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</si>
  <si>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</si>
  <si>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</si>
  <si>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</si>
  <si>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</si>
  <si>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</si>
  <si>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</si>
  <si>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</si>
  <si>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</si>
  <si>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</si>
  <si>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</si>
  <si>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</si>
  <si>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</si>
  <si>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</si>
  <si>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</si>
  <si>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</si>
  <si>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</si>
  <si>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</si>
  <si>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</si>
  <si>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</si>
  <si>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</si>
  <si>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</si>
  <si>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</si>
  <si>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</si>
  <si>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</si>
  <si>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</si>
  <si>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</si>
  <si>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</si>
  <si>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</si>
  <si>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</si>
  <si>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</si>
  <si>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</si>
  <si>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</si>
  <si>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</si>
  <si>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</si>
  <si>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</si>
  <si>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</si>
  <si>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</si>
  <si>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</si>
  <si>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</si>
  <si>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</si>
  <si>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</si>
  <si>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</si>
  <si>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</si>
  <si>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</si>
  <si>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</si>
  <si>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</si>
  <si>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</si>
  <si>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</si>
  <si>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</si>
  <si>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</si>
  <si>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</si>
  <si>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</si>
  <si>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</si>
  <si>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</si>
  <si>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</si>
  <si>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</si>
  <si>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</si>
  <si>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</si>
  <si>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</si>
  <si>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</si>
  <si>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</si>
  <si>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</si>
  <si>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</si>
  <si>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</si>
  <si>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</si>
  <si>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</si>
  <si>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</si>
  <si>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</si>
  <si>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</si>
  <si>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</si>
  <si>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</si>
  <si>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</si>
  <si>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</si>
  <si>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</si>
  <si>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</si>
  <si>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</si>
  <si>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</si>
  <si>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</si>
  <si>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</si>
  <si>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</si>
  <si>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</si>
  <si>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</si>
  <si>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</si>
  <si>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</si>
  <si>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</si>
  <si>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</si>
  <si>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</si>
  <si>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</si>
  <si>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</si>
  <si>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</si>
  <si>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</si>
  <si>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</si>
  <si>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</si>
  <si>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</si>
  <si>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</si>
  <si>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</si>
  <si>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</si>
  <si>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</si>
  <si>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</si>
  <si>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</si>
  <si>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</si>
  <si>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</si>
  <si>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</si>
  <si>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</si>
  <si>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</si>
  <si>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</si>
  <si>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</si>
  <si>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</si>
  <si>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</si>
  <si>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</si>
  <si>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</si>
  <si>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</si>
  <si>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</si>
  <si>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</si>
  <si>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</si>
  <si>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</si>
  <si>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</si>
  <si>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</si>
  <si>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</si>
  <si>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</si>
  <si>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</si>
  <si>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</si>
  <si>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</si>
  <si>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</si>
  <si>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</si>
  <si>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</si>
  <si>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</si>
  <si>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</si>
  <si>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</si>
  <si>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</si>
  <si>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</si>
  <si>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</si>
  <si>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</si>
  <si>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</si>
  <si>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</si>
  <si>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</si>
  <si>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</si>
  <si>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</si>
  <si>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</si>
  <si>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</si>
  <si>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</si>
  <si>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</si>
  <si>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</si>
  <si>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</si>
  <si>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</si>
  <si>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</si>
  <si>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</si>
  <si>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</si>
  <si>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</si>
  <si>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</si>
  <si>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</si>
  <si>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</si>
  <si>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</si>
  <si>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</si>
  <si>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</si>
  <si>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</si>
  <si>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</si>
  <si>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</si>
  <si>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</si>
  <si>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</si>
  <si>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</si>
  <si>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</si>
  <si>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</si>
  <si>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</si>
  <si>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</si>
  <si>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</si>
  <si>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</si>
  <si>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</si>
  <si>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</si>
  <si>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</si>
  <si>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</si>
  <si>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</si>
  <si>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</si>
  <si>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</si>
  <si>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</si>
  <si>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</si>
  <si>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</si>
  <si>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</si>
  <si>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</si>
  <si>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</si>
  <si>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</si>
  <si>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</si>
  <si>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</si>
  <si>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</si>
  <si>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</si>
  <si>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</si>
  <si>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</si>
  <si>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</si>
  <si>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</si>
  <si>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</si>
  <si>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</si>
  <si>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</si>
  <si>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</si>
  <si>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</si>
  <si>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</si>
  <si>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</si>
  <si>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</si>
  <si>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</si>
  <si>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</si>
  <si>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</si>
  <si>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</si>
  <si>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</si>
  <si>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</si>
  <si>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</si>
  <si>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</si>
  <si>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</si>
  <si>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</si>
  <si>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</si>
  <si>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</si>
  <si>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</si>
  <si>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</si>
  <si>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</si>
  <si>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</si>
  <si>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</si>
  <si>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</si>
  <si>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</si>
  <si>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</si>
  <si>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</si>
  <si>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</si>
  <si>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</si>
  <si>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</si>
  <si>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</si>
  <si>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</si>
  <si>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</si>
  <si>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</si>
  <si>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</si>
  <si>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</si>
  <si>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</si>
  <si>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</si>
  <si>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</si>
  <si>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</si>
  <si>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</si>
  <si>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</si>
  <si>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</si>
  <si>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</si>
  <si>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</si>
  <si>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</si>
  <si>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</si>
  <si>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</si>
  <si>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</si>
  <si>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</si>
  <si>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</si>
  <si>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</si>
  <si>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</si>
  <si>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</si>
  <si>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</si>
  <si>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</si>
  <si>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</si>
  <si>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</si>
  <si>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</si>
  <si>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</si>
  <si>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</si>
  <si>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</si>
  <si>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</si>
  <si>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</si>
  <si>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</si>
  <si>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</si>
  <si>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</si>
  <si>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</si>
  <si>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</si>
  <si>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</si>
  <si>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</si>
  <si>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</si>
  <si>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</si>
  <si>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</si>
  <si>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</si>
  <si>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</si>
  <si>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</si>
  <si>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</si>
  <si>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</si>
  <si>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</si>
  <si>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</si>
  <si>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</si>
  <si>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</si>
  <si>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</si>
  <si>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</si>
  <si>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</si>
  <si>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</si>
  <si>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</si>
  <si>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</si>
  <si>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</si>
  <si>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</si>
  <si>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</si>
  <si>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</si>
  <si>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</si>
  <si>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</si>
  <si>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</si>
  <si>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</si>
  <si>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</si>
  <si>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</si>
  <si>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</si>
  <si>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</si>
  <si>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</si>
  <si>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</si>
  <si>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</si>
  <si>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</si>
  <si>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</si>
  <si>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</si>
  <si>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</si>
  <si>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</si>
  <si>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</si>
  <si>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</si>
  <si>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</si>
  <si>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</si>
  <si>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</si>
  <si>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</si>
  <si>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</si>
  <si>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</si>
  <si>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</si>
  <si>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</si>
  <si>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</si>
  <si>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</si>
  <si>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</si>
  <si>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</si>
  <si>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</si>
  <si>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</si>
  <si>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</si>
  <si>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</si>
  <si>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</si>
  <si>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</si>
  <si>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</si>
  <si>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</si>
  <si>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</si>
  <si>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</si>
  <si>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</si>
  <si>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</si>
  <si>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</si>
  <si>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</si>
  <si>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</si>
  <si>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</si>
  <si>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</si>
  <si>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</si>
  <si>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</si>
  <si>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</si>
  <si>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</si>
  <si>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</si>
  <si>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</si>
  <si>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</si>
  <si>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</si>
  <si>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</si>
  <si>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</si>
  <si>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</si>
  <si>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</si>
  <si>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</si>
  <si>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</si>
  <si>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</si>
  <si>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</si>
  <si>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</si>
  <si>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</si>
  <si>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</si>
  <si>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</si>
  <si>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</si>
  <si>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</si>
  <si>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</si>
  <si>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</si>
  <si>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</si>
  <si>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</si>
  <si>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</si>
  <si>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</si>
  <si>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</si>
  <si>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</si>
  <si>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</si>
  <si>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</si>
  <si>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</si>
  <si>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</si>
  <si>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</si>
  <si>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</si>
  <si>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</si>
  <si>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</si>
  <si>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</si>
  <si>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</si>
  <si>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</si>
  <si>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</si>
  <si>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</si>
  <si>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</si>
  <si>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</si>
  <si>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</si>
  <si>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</si>
  <si>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</si>
  <si>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</si>
  <si>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</si>
  <si>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</si>
  <si>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</si>
  <si>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</si>
  <si>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</si>
  <si>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</si>
  <si>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</si>
  <si>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</si>
  <si>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</si>
  <si>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</si>
  <si>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</si>
  <si>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</si>
  <si>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</si>
  <si>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</si>
  <si>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</si>
  <si>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</si>
  <si>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</si>
  <si>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</si>
  <si>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</si>
  <si>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</si>
  <si>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</si>
  <si>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</si>
  <si>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</si>
  <si>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</si>
  <si>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</si>
  <si>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</si>
  <si>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</si>
  <si>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</si>
  <si>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</si>
  <si>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</si>
  <si>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</si>
  <si>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</si>
  <si>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</si>
  <si>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</si>
  <si>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</si>
  <si>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</si>
  <si>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</si>
  <si>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</si>
  <si>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</si>
  <si>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</si>
  <si>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</si>
  <si>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</si>
  <si>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</si>
  <si>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</si>
  <si>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</si>
  <si>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</si>
  <si>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</si>
  <si>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</si>
  <si>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</si>
  <si>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</si>
  <si>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</si>
  <si>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</si>
  <si>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</si>
  <si>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</si>
  <si>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</si>
  <si>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</si>
  <si>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</si>
  <si>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</si>
  <si>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</si>
  <si>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</si>
  <si>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</si>
  <si>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</si>
  <si>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</si>
  <si>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</si>
  <si>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</si>
  <si>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</si>
  <si>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</si>
  <si>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</si>
  <si>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</si>
  <si>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</si>
  <si>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</si>
  <si>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</si>
  <si>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</si>
  <si>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</si>
  <si>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</si>
  <si>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</si>
  <si>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</si>
  <si>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</si>
  <si>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</si>
  <si>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</si>
  <si>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</si>
  <si>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</si>
  <si>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</si>
  <si>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</si>
  <si>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</si>
  <si>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</si>
  <si>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</si>
  <si>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</si>
  <si>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</si>
  <si>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</si>
  <si>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</si>
  <si>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</si>
  <si>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</si>
  <si>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</si>
  <si>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</si>
  <si>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</si>
  <si>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</si>
  <si>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</si>
  <si>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</si>
  <si>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</si>
  <si>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</si>
  <si>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</si>
  <si>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</si>
  <si>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</si>
  <si>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</si>
  <si>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</si>
  <si>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</si>
  <si>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</si>
  <si>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</si>
  <si>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</si>
  <si>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</si>
  <si>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</si>
  <si>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</si>
  <si>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</si>
  <si>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</si>
  <si>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</si>
  <si>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</si>
  <si>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</si>
  <si>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</si>
  <si>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</si>
  <si>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</si>
  <si>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</si>
  <si>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</si>
  <si>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</si>
  <si>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</si>
  <si>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</si>
  <si>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</si>
  <si>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</si>
  <si>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</si>
  <si>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</si>
  <si>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</si>
  <si>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</si>
  <si>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</si>
  <si>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</si>
  <si>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</si>
  <si>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</si>
  <si>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</si>
  <si>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</si>
  <si>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</si>
  <si>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</si>
  <si>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</si>
  <si>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</si>
  <si>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</si>
  <si>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</si>
  <si>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</si>
  <si>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</si>
  <si>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</si>
  <si>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</si>
  <si>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</si>
  <si>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</si>
  <si>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</si>
  <si>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</si>
  <si>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</si>
  <si>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</si>
  <si>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</si>
  <si>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</si>
  <si>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</si>
  <si>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</si>
  <si>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</si>
  <si>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</si>
  <si>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</si>
  <si>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</si>
  <si>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</si>
  <si>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</si>
  <si>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</si>
  <si>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</si>
  <si>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</si>
  <si>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</si>
  <si>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</si>
  <si>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</si>
  <si>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</si>
  <si>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</si>
  <si>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</si>
  <si>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</si>
  <si>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</si>
  <si>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</si>
  <si>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</si>
  <si>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</si>
  <si>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</si>
  <si>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</si>
  <si>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</si>
  <si>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</si>
  <si>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</si>
  <si>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</si>
  <si>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</si>
  <si>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</si>
  <si>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</si>
  <si>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</si>
  <si>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</si>
  <si>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</si>
  <si>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</si>
  <si>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</si>
  <si>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</si>
  <si>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</si>
  <si>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</si>
  <si>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</si>
  <si>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</si>
  <si>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</si>
  <si>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</si>
  <si>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</si>
  <si>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</si>
  <si>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</si>
  <si>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</si>
  <si>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</si>
  <si>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</si>
  <si>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</si>
  <si>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</si>
  <si>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</si>
  <si>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</si>
  <si>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</si>
  <si>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</si>
  <si>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</si>
  <si>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</si>
  <si>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</si>
  <si>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</si>
  <si>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</si>
  <si>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</si>
  <si>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</si>
  <si>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</si>
  <si>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</si>
  <si>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</si>
  <si>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</si>
  <si>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</si>
  <si>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</si>
  <si>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</si>
  <si>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</si>
  <si>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</si>
  <si>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</si>
  <si>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</si>
  <si>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</si>
  <si>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</si>
  <si>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</si>
  <si>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</si>
  <si>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</si>
  <si>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</si>
  <si>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</si>
  <si>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</si>
  <si>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</si>
  <si>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</si>
  <si>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</si>
  <si>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</si>
  <si>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</si>
  <si>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</si>
  <si>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</si>
  <si>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</si>
  <si>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</si>
  <si>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</si>
  <si>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</si>
  <si>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</si>
  <si>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</si>
  <si>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</si>
  <si>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</si>
  <si>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</si>
  <si>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</si>
  <si>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</si>
  <si>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</si>
  <si>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</si>
  <si>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</si>
  <si>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</si>
  <si>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</si>
  <si>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</si>
  <si>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</si>
  <si>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</si>
  <si>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</si>
  <si>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</si>
  <si>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</si>
  <si>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</si>
  <si>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</si>
  <si>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</si>
  <si>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</si>
  <si>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</si>
  <si>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</si>
  <si>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</si>
  <si>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</si>
  <si>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</si>
  <si>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</si>
  <si>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</si>
  <si>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</si>
  <si>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</si>
  <si>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</si>
  <si>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</si>
  <si>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</si>
  <si>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</si>
  <si>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</si>
  <si>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</si>
  <si>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</si>
  <si>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</si>
  <si>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</si>
  <si>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</si>
  <si>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</si>
  <si>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</si>
  <si>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</si>
  <si>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</si>
  <si>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</si>
  <si>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</si>
  <si>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</si>
  <si>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</si>
  <si>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</si>
  <si>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</si>
  <si>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</si>
  <si>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</si>
  <si>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</si>
  <si>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</si>
  <si>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</si>
  <si>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</si>
  <si>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</si>
  <si>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</si>
  <si>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</si>
  <si>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</si>
  <si>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</si>
  <si>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</si>
  <si>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</si>
  <si>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</si>
  <si>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</si>
  <si>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</si>
  <si>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</si>
  <si>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</si>
  <si>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</si>
  <si>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</si>
  <si>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</si>
  <si>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</si>
  <si>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</si>
  <si>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</si>
  <si>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</si>
  <si>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</si>
  <si>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</si>
  <si>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</si>
  <si>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</si>
  <si>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</si>
  <si>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</si>
  <si>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</si>
  <si>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</si>
  <si>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</si>
  <si>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</si>
  <si>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</si>
  <si>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</si>
  <si>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</si>
  <si>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</si>
  <si>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</si>
  <si>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</si>
  <si>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</si>
  <si>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</si>
  <si>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</si>
  <si>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</si>
  <si>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</si>
  <si>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</si>
  <si>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</si>
  <si>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</si>
  <si>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</si>
  <si>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</si>
  <si>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</si>
  <si>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</si>
  <si>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</si>
  <si>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</si>
  <si>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</si>
  <si>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</si>
  <si>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</si>
  <si>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</si>
  <si>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</si>
  <si>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</si>
  <si>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</si>
  <si>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</si>
  <si>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</si>
  <si>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</si>
  <si>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</si>
  <si>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</si>
  <si>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</si>
  <si>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</si>
  <si>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</si>
  <si>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</si>
  <si>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</si>
  <si>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</si>
  <si>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</si>
  <si>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</si>
  <si>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</si>
  <si>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</si>
  <si>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</si>
  <si>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</si>
  <si>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</si>
  <si>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</si>
  <si>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</si>
  <si>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</si>
  <si>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</si>
  <si>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</si>
  <si>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BLEONE A MALLEMOISSON</t>
  </si>
  <si>
    <t>BLEONE</t>
  </si>
  <si>
    <t>06158000</t>
  </si>
  <si>
    <t>18690155900069</t>
  </si>
  <si>
    <t>AGENCE DE L'EAU RHONE MEDITERRANEE CORSE</t>
  </si>
  <si>
    <t>34255833500077</t>
  </si>
  <si>
    <t>AQUASCOP BIOLOGIE site de Monptellier</t>
  </si>
  <si>
    <t>IBMR-19-M164</t>
  </si>
  <si>
    <t>AURELIA MARQUIS, MAEL BARRET</t>
  </si>
  <si>
    <t>IBMR standard</t>
  </si>
  <si>
    <t>GAUCHE</t>
  </si>
  <si>
    <t>ETIAGE NORMAL</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</si>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</sst>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952167</v>
      </c>
      <c r="G10" s="97"/>
      <c r="H10" s="98"/>
    </row>
    <row r="11" spans="1:8" ht="15">
      <c r="A11" s="10" t="s">
        <v>2277</v>
      </c>
      <c r="B11" s="47">
        <v>43725</v>
      </c>
      <c r="D11" s="10" t="s">
        <v>2280</v>
      </c>
      <c r="E11" s="52">
        <v>6332130</v>
      </c>
      <c r="G11" s="97"/>
      <c r="H11" s="98"/>
    </row>
    <row r="12" spans="1:8" ht="15">
      <c r="A12" s="10" t="s">
        <v>2283</v>
      </c>
      <c r="B12" s="52" t="s">
        <v>5294</v>
      </c>
      <c r="D12" s="10" t="s">
        <v>2281</v>
      </c>
      <c r="E12" s="52">
        <v>952127</v>
      </c>
      <c r="G12" s="99"/>
      <c r="H12" s="100"/>
    </row>
    <row r="13" spans="1:5" ht="17.25" customHeight="1" thickBot="1">
      <c r="A13" s="2"/>
      <c r="B13" s="55"/>
      <c r="D13" s="10" t="s">
        <v>2282</v>
      </c>
      <c r="E13" s="52">
        <v>6332039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952167</v>
      </c>
    </row>
    <row r="18" spans="1:3" ht="15">
      <c r="A18" s="111"/>
      <c r="B18" s="49" t="s">
        <v>2267</v>
      </c>
      <c r="C18" s="61">
        <f>E11</f>
        <v>6332130</v>
      </c>
    </row>
    <row r="19" spans="1:2" ht="15">
      <c r="A19" s="3" t="s">
        <v>2063</v>
      </c>
      <c r="B19" s="29">
        <v>508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81</v>
      </c>
      <c r="D35" s="28" t="s">
        <v>2284</v>
      </c>
      <c r="E35" s="32">
        <v>19</v>
      </c>
    </row>
    <row r="36" spans="1:5" s="7" customFormat="1" ht="15" customHeight="1">
      <c r="A36" s="5" t="s">
        <v>2113</v>
      </c>
      <c r="B36" s="30">
        <v>136</v>
      </c>
      <c r="C36" s="6"/>
      <c r="D36" s="8" t="s">
        <v>2112</v>
      </c>
      <c r="E36" s="30">
        <v>64</v>
      </c>
    </row>
    <row r="37" spans="1:5" s="7" customFormat="1" ht="15" customHeight="1">
      <c r="A37" s="5" t="s">
        <v>2111</v>
      </c>
      <c r="B37" s="30">
        <v>9.6</v>
      </c>
      <c r="C37" s="6"/>
      <c r="D37" s="8" t="s">
        <v>2110</v>
      </c>
      <c r="E37" s="30">
        <v>4.7</v>
      </c>
    </row>
    <row r="38" spans="1:5" s="7" customFormat="1" ht="15" customHeight="1">
      <c r="A38" s="5" t="s">
        <v>2115</v>
      </c>
      <c r="B38" s="30">
        <v>10</v>
      </c>
      <c r="C38" s="6"/>
      <c r="D38" s="8" t="s">
        <v>2115</v>
      </c>
      <c r="E38" s="30">
        <v>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1</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3</v>
      </c>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v>1</v>
      </c>
    </row>
    <row r="75" spans="1:5" s="15" customFormat="1" ht="15">
      <c r="A75" s="3" t="s">
        <v>2081</v>
      </c>
      <c r="B75" s="9">
        <v>3</v>
      </c>
      <c r="C75" s="6"/>
      <c r="D75" s="10" t="s">
        <v>2081</v>
      </c>
      <c r="E75" s="9">
        <v>3</v>
      </c>
    </row>
    <row r="76" spans="1:5" s="15" customFormat="1" ht="15">
      <c r="A76" s="3" t="s">
        <v>2080</v>
      </c>
      <c r="B76" s="9">
        <v>3</v>
      </c>
      <c r="C76" s="6"/>
      <c r="D76" s="10" t="s">
        <v>2080</v>
      </c>
      <c r="E76" s="9">
        <v>5</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row>
    <row r="85" spans="1:5" s="15" customFormat="1" ht="15">
      <c r="A85" s="3" t="s">
        <v>2073</v>
      </c>
      <c r="B85" s="9">
        <v>2</v>
      </c>
      <c r="C85" s="6"/>
      <c r="D85" s="10" t="s">
        <v>2073</v>
      </c>
      <c r="E85" s="9">
        <v>2</v>
      </c>
    </row>
    <row r="86" spans="1:5" s="15" customFormat="1" ht="15">
      <c r="A86" s="3" t="s">
        <v>2072</v>
      </c>
      <c r="B86" s="9">
        <v>1</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7.4</v>
      </c>
      <c r="E97" s="35">
        <v>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0.2</v>
      </c>
      <c r="E99" s="35">
        <v>0.01</v>
      </c>
      <c r="F99" s="35" t="s">
        <v>2290</v>
      </c>
      <c r="G99" s="79"/>
      <c r="H99" s="80"/>
    </row>
    <row r="100" spans="1:8" ht="15">
      <c r="A100" s="33" t="s">
        <v>1902</v>
      </c>
      <c r="B100" s="20" t="str">
        <f>IF(A100="NEWCOD",IF(ISBLANK(G100),"renseigner le champ 'Nouveau taxon'",G100),VLOOKUP(A100,'Ref Taxo'!A:B,2,FALSE))</f>
        <v>Stigeoclonium</v>
      </c>
      <c r="C100" s="21">
        <f>IF(A100="NEWCOD",IF(ISBLANK(H100),"NoCod",H100),VLOOKUP(A100,'Ref Taxo'!A:D,4,FALSE))</f>
        <v>1119</v>
      </c>
      <c r="D100" s="34">
        <v>2.5</v>
      </c>
      <c r="E100" s="35"/>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35">
        <v>0.01</v>
      </c>
      <c r="F101" s="35" t="s">
        <v>2290</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0.01</v>
      </c>
      <c r="E102" s="35"/>
      <c r="F102" s="35" t="s">
        <v>2290</v>
      </c>
      <c r="G102" s="79"/>
      <c r="H102" s="80"/>
    </row>
    <row r="103" spans="1:8" ht="15">
      <c r="A103" s="33" t="s">
        <v>1383</v>
      </c>
      <c r="B103" s="20" t="str">
        <f>IF(A103="NEWCOD",IF(ISBLANK(G103),"renseigner le champ 'Nouveau taxon'",G103),VLOOKUP(A103,'Ref Taxo'!A:B,2,FALSE))</f>
        <v>Phragmites australis</v>
      </c>
      <c r="C103" s="21">
        <f>IF(A103="NEWCOD",IF(ISBLANK(H103),"NoCod",H103),VLOOKUP(A103,'Ref Taxo'!A:D,4,FALSE))</f>
        <v>1579</v>
      </c>
      <c r="D103" s="34">
        <v>0.01</v>
      </c>
      <c r="E103" s="35"/>
      <c r="F103" s="35" t="s">
        <v>2290</v>
      </c>
      <c r="G103" s="79"/>
      <c r="H103" s="80"/>
    </row>
    <row r="104" spans="1:8" ht="15">
      <c r="A104" s="33" t="s">
        <v>1437</v>
      </c>
      <c r="B104" s="20" t="str">
        <f>IF(A104="NEWCOD",IF(ISBLANK(G104),"renseigner le champ 'Nouveau taxon'",G104),VLOOKUP(A104,'Ref Taxo'!A:B,2,FALSE))</f>
        <v>Poa</v>
      </c>
      <c r="C104" s="21">
        <f>IF(A104="NEWCOD",IF(ISBLANK(H104),"NoCod",H104),VLOOKUP(A104,'Ref Taxo'!A:D,4,FALSE))</f>
        <v>1580</v>
      </c>
      <c r="D104" s="34">
        <v>0.01</v>
      </c>
      <c r="E104" s="35"/>
      <c r="F104" s="35" t="s">
        <v>2290</v>
      </c>
      <c r="G104" s="79"/>
      <c r="H104" s="80"/>
    </row>
    <row r="105" spans="1:8" ht="15">
      <c r="A105" s="33" t="s">
        <v>661</v>
      </c>
      <c r="B105" s="20" t="str">
        <f>IF(A105="NEWCOD",IF(ISBLANK(G105),"renseigner le champ 'Nouveau taxon'",G105),VLOOKUP(A105,'Ref Taxo'!A:B,2,FALSE))</f>
        <v>Equisetum arvense</v>
      </c>
      <c r="C105" s="21">
        <f>IF(A105="NEWCOD",IF(ISBLANK(H105),"NoCod",H105),VLOOKUP(A105,'Ref Taxo'!A:D,4,FALSE))</f>
        <v>1384</v>
      </c>
      <c r="D105" s="34">
        <v>0.01</v>
      </c>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