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<sst xmlns="http://schemas.openxmlformats.org/spreadsheetml/2006/main" count="6458" uniqueCount="5300">
  <si>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</si>
  <si>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</si>
  <si>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</si>
  <si>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</si>
  <si>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</si>
  <si>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</si>
  <si>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</si>
  <si>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</si>
  <si>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</si>
  <si>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</si>
  <si>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</si>
  <si>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</si>
  <si>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</si>
  <si>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</si>
  <si>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</si>
  <si>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</si>
  <si>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</si>
  <si>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</si>
  <si>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</si>
  <si>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</si>
  <si>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</si>
  <si>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</si>
  <si>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</si>
  <si>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</si>
  <si>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</si>
  <si>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</si>
  <si>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</si>
  <si>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</si>
  <si>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</si>
  <si>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</si>
  <si>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</si>
  <si>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</si>
  <si>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</si>
  <si>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</si>
  <si>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</si>
  <si>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</si>
  <si>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</si>
  <si>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</si>
  <si>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</si>
  <si>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</si>
  <si>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</si>
  <si>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</si>
  <si>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</si>
  <si>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</si>
  <si>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</si>
  <si>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</si>
  <si>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</si>
  <si>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</si>
  <si>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</si>
  <si>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</si>
  <si>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</si>
  <si>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</si>
  <si>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</si>
  <si>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</si>
  <si>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</si>
  <si>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</si>
  <si>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</si>
  <si>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</si>
  <si>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</si>
  <si>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</si>
  <si>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</si>
  <si>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</si>
  <si>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</si>
  <si>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</si>
  <si>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</si>
  <si>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</si>
  <si>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</si>
  <si>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</si>
  <si>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</si>
  <si>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</si>
  <si>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</si>
  <si>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</si>
  <si>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</si>
  <si>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</si>
  <si>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</si>
  <si>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</si>
  <si>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</si>
  <si>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</si>
  <si>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</si>
  <si>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</si>
  <si>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</si>
  <si>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</si>
  <si>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</si>
  <si>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</si>
  <si>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</si>
  <si>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</si>
  <si>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</si>
  <si>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</si>
  <si>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</si>
  <si>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</si>
  <si>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</si>
  <si>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</si>
  <si>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</si>
  <si>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</si>
  <si>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</si>
  <si>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</si>
  <si>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</si>
  <si>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</si>
  <si>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</si>
  <si>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</si>
  <si>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</si>
  <si>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</si>
  <si>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</si>
  <si>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</si>
  <si>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</si>
  <si>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</si>
  <si>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</si>
  <si>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</si>
  <si>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</si>
  <si>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</si>
  <si>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</si>
  <si>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</si>
  <si>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</si>
  <si>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</si>
  <si>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</si>
  <si>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</si>
  <si>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</si>
  <si>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</si>
  <si>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</si>
  <si>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</si>
  <si>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</si>
  <si>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</si>
  <si>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</si>
  <si>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</si>
  <si>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</si>
  <si>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</si>
  <si>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</si>
  <si>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</si>
  <si>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</si>
  <si>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</si>
  <si>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</si>
  <si>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</si>
  <si>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</si>
  <si>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</si>
  <si>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</si>
  <si>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</si>
  <si>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</si>
  <si>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</si>
  <si>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</si>
  <si>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</si>
  <si>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</si>
  <si>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</si>
  <si>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</si>
  <si>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</si>
  <si>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</si>
  <si>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</si>
  <si>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</si>
  <si>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</si>
  <si>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</si>
  <si>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</si>
  <si>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</si>
  <si>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</si>
  <si>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</si>
  <si>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</si>
  <si>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</si>
  <si>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</si>
  <si>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</si>
  <si>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</si>
  <si>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</si>
  <si>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</si>
  <si>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</si>
  <si>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</si>
  <si>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</si>
  <si>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</si>
  <si>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</si>
  <si>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</si>
  <si>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</si>
  <si>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</si>
  <si>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</si>
  <si>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</si>
  <si>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</si>
  <si>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</si>
  <si>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</si>
  <si>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</si>
  <si>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</si>
  <si>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</si>
  <si>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</si>
  <si>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</si>
  <si>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</si>
  <si>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</si>
  <si>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</si>
  <si>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</si>
  <si>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</si>
  <si>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</si>
  <si>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</si>
  <si>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</si>
  <si>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</si>
  <si>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</si>
  <si>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</si>
  <si>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</si>
  <si>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</si>
  <si>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</si>
  <si>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</si>
  <si>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</si>
  <si>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</si>
  <si>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</si>
  <si>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</si>
  <si>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</si>
  <si>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</si>
  <si>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</si>
  <si>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</si>
  <si>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</si>
  <si>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</si>
  <si>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</si>
  <si>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</si>
  <si>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</si>
  <si>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</si>
  <si>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</si>
  <si>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</si>
  <si>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</si>
  <si>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</si>
  <si>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</si>
  <si>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</si>
  <si>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</si>
  <si>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</si>
  <si>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</si>
  <si>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</si>
  <si>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</si>
  <si>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</si>
  <si>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</si>
  <si>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</si>
  <si>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</si>
  <si>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</si>
  <si>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</si>
  <si>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</si>
  <si>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</si>
  <si>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</si>
  <si>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</si>
  <si>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</si>
  <si>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</si>
  <si>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</si>
  <si>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</si>
  <si>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</si>
  <si>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</si>
  <si>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</si>
  <si>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</si>
  <si>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</si>
  <si>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</si>
  <si>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</si>
  <si>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</si>
  <si>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</si>
  <si>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</si>
  <si>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</si>
  <si>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</si>
  <si>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</si>
  <si>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</si>
  <si>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</si>
  <si>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</si>
  <si>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</si>
  <si>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</si>
  <si>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</si>
  <si>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</si>
  <si>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</si>
  <si>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</si>
  <si>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</si>
  <si>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</si>
  <si>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</si>
  <si>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</si>
  <si>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</si>
  <si>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</si>
  <si>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</si>
  <si>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</si>
  <si>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</si>
  <si>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</si>
  <si>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</si>
  <si>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</si>
  <si>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</si>
  <si>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</si>
  <si>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</si>
  <si>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</si>
  <si>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</si>
  <si>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</si>
  <si>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</si>
  <si>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</si>
  <si>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</si>
  <si>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</si>
  <si>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</si>
  <si>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</si>
  <si>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</si>
  <si>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</si>
  <si>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</si>
  <si>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</si>
  <si>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</si>
  <si>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</si>
  <si>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</si>
  <si>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</si>
  <si>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</si>
  <si>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</si>
  <si>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</si>
  <si>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</si>
  <si>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</si>
  <si>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</si>
  <si>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</si>
  <si>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</si>
  <si>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</si>
  <si>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</si>
  <si>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</si>
  <si>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</si>
  <si>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</si>
  <si>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</si>
  <si>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</si>
  <si>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</si>
  <si>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</si>
  <si>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</si>
  <si>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</si>
  <si>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</si>
  <si>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</si>
  <si>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</si>
  <si>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</si>
  <si>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</si>
  <si>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</si>
  <si>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</si>
  <si>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</si>
  <si>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</si>
  <si>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</si>
  <si>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</si>
  <si>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</si>
  <si>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</si>
  <si>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</si>
  <si>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</si>
  <si>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</si>
  <si>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</si>
  <si>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</si>
  <si>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</si>
  <si>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</si>
  <si>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</si>
  <si>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</si>
  <si>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</si>
  <si>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</si>
  <si>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</si>
  <si>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</si>
  <si>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</si>
  <si>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</si>
  <si>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</si>
  <si>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</si>
  <si>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</si>
  <si>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</si>
  <si>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</si>
  <si>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</si>
  <si>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</si>
  <si>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</si>
  <si>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</si>
  <si>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</si>
  <si>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</si>
  <si>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</si>
  <si>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</si>
  <si>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</si>
  <si>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</si>
  <si>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</si>
  <si>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</si>
  <si>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</si>
  <si>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</si>
  <si>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</si>
  <si>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</si>
  <si>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</si>
  <si>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</si>
  <si>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</si>
  <si>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</si>
  <si>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</si>
  <si>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</si>
  <si>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</si>
  <si>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</si>
  <si>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</si>
  <si>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</si>
  <si>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</si>
  <si>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</si>
  <si>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</si>
  <si>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</si>
  <si>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</si>
  <si>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</si>
  <si>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</si>
  <si>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</si>
  <si>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</si>
  <si>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</si>
  <si>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</si>
  <si>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</si>
  <si>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</si>
  <si>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</si>
  <si>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</si>
  <si>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</si>
  <si>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</si>
  <si>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</si>
  <si>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</si>
  <si>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</si>
  <si>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</si>
  <si>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</si>
  <si>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</si>
  <si>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</si>
  <si>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</si>
  <si>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</si>
  <si>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</si>
  <si>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</si>
  <si>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</si>
  <si>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</si>
  <si>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</si>
  <si>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</si>
  <si>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</si>
  <si>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</si>
  <si>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</si>
  <si>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</si>
  <si>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</si>
  <si>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</si>
  <si>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</si>
  <si>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</si>
  <si>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</si>
  <si>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</si>
  <si>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</si>
  <si>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</si>
  <si>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</si>
  <si>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</si>
  <si>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</si>
  <si>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</si>
  <si>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</si>
  <si>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</si>
  <si>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</si>
  <si>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</si>
  <si>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</si>
  <si>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</si>
  <si>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</si>
  <si>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</si>
  <si>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</si>
  <si>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</si>
  <si>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</si>
  <si>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</si>
  <si>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</si>
  <si>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</si>
  <si>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</si>
  <si>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</si>
  <si>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</si>
  <si>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</si>
  <si>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</si>
  <si>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</si>
  <si>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</si>
  <si>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</si>
  <si>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</si>
  <si>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</si>
  <si>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</si>
  <si>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</si>
  <si>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</si>
  <si>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</si>
  <si>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</si>
  <si>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</si>
  <si>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</si>
  <si>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</si>
  <si>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</si>
  <si>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</si>
  <si>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</si>
  <si>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</si>
  <si>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</si>
  <si>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</si>
  <si>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</si>
  <si>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</si>
  <si>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</si>
  <si>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</si>
  <si>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</si>
  <si>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</si>
  <si>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</si>
  <si>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</si>
  <si>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</si>
  <si>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</si>
  <si>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</si>
  <si>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</si>
  <si>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</si>
  <si>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</si>
  <si>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</si>
  <si>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</si>
  <si>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</si>
  <si>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</si>
  <si>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</si>
  <si>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</si>
  <si>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</si>
  <si>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</si>
  <si>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</si>
  <si>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</si>
  <si>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</si>
  <si>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</si>
  <si>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</si>
  <si>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</si>
  <si>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</si>
  <si>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</si>
  <si>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</si>
  <si>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</si>
  <si>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</si>
  <si>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</si>
  <si>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</si>
  <si>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</si>
  <si>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</si>
  <si>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</si>
  <si>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</si>
  <si>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</si>
  <si>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</si>
  <si>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</si>
  <si>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</si>
  <si>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</si>
  <si>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</si>
  <si>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</si>
  <si>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</si>
  <si>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</si>
  <si>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</si>
  <si>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</si>
  <si>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</si>
  <si>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</si>
  <si>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</si>
  <si>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</si>
  <si>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</si>
  <si>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</si>
  <si>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</si>
  <si>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</si>
  <si>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</si>
  <si>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</si>
  <si>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</si>
  <si>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</si>
  <si>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</si>
  <si>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</si>
  <si>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</si>
  <si>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</si>
  <si>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</si>
  <si>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</si>
  <si>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</si>
  <si>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</si>
  <si>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</si>
  <si>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</si>
  <si>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</si>
  <si>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</si>
  <si>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</si>
  <si>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</si>
  <si>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</si>
  <si>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</si>
  <si>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</si>
  <si>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</si>
  <si>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</si>
  <si>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</si>
  <si>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</si>
  <si>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</si>
  <si>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</si>
  <si>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</si>
  <si>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</si>
  <si>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</si>
  <si>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</si>
  <si>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</si>
  <si>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</si>
  <si>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</si>
  <si>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</si>
  <si>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</si>
  <si>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</si>
  <si>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</si>
  <si>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</si>
  <si>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</si>
  <si>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</si>
  <si>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</si>
  <si>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</si>
  <si>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</si>
  <si>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</si>
  <si>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</si>
  <si>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</si>
  <si>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</si>
  <si>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</si>
  <si>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</si>
  <si>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</si>
  <si>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</si>
  <si>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</si>
  <si>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</si>
  <si>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</si>
  <si>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</si>
  <si>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</si>
  <si>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</si>
  <si>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</si>
  <si>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</si>
  <si>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</si>
  <si>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</si>
  <si>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</si>
  <si>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</si>
  <si>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</si>
  <si>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</si>
  <si>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</si>
  <si>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</si>
  <si>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</si>
  <si>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</si>
  <si>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</si>
  <si>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</si>
  <si>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</si>
  <si>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</si>
  <si>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</si>
  <si>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</si>
  <si>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</si>
  <si>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</si>
  <si>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</si>
  <si>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</si>
  <si>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</si>
  <si>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</si>
  <si>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</si>
  <si>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</si>
  <si>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</si>
  <si>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</si>
  <si>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</si>
  <si>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</si>
  <si>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</si>
  <si>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</si>
  <si>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</si>
  <si>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</si>
  <si>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</si>
  <si>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</si>
  <si>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</si>
  <si>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</si>
  <si>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</si>
  <si>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</si>
  <si>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</si>
  <si>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</si>
  <si>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</si>
  <si>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</si>
  <si>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</si>
  <si>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</si>
  <si>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</si>
  <si>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</si>
  <si>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</si>
  <si>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</si>
  <si>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</si>
  <si>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</si>
  <si>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</si>
  <si>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</si>
  <si>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</si>
  <si>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</si>
  <si>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</si>
  <si>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</si>
  <si>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</si>
  <si>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</si>
  <si>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</si>
  <si>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</si>
  <si>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</si>
  <si>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</si>
  <si>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</si>
  <si>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</si>
  <si>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</si>
  <si>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</si>
  <si>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</si>
  <si>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</si>
  <si>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</si>
  <si>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</si>
  <si>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</si>
  <si>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</si>
  <si>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</si>
  <si>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</si>
  <si>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</si>
  <si>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</si>
  <si>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</si>
  <si>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</si>
  <si>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</si>
  <si>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</si>
  <si>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</si>
  <si>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</si>
  <si>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</si>
  <si>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</si>
  <si>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</si>
  <si>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</si>
  <si>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</si>
  <si>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</si>
  <si>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</si>
  <si>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</si>
  <si>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</si>
  <si>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</si>
  <si>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</si>
  <si>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</si>
  <si>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</si>
  <si>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</si>
  <si>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</si>
  <si>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</si>
  <si>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</si>
  <si>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</si>
  <si>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</si>
  <si>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</si>
  <si>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</si>
  <si>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</si>
  <si>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</si>
  <si>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</si>
  <si>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</si>
  <si>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</si>
  <si>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</si>
  <si>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</si>
  <si>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</si>
  <si>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</si>
  <si>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</si>
  <si>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</si>
  <si>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</si>
  <si>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</si>
  <si>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</si>
  <si>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</si>
  <si>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</si>
  <si>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</si>
  <si>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</si>
  <si>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</si>
  <si>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</si>
  <si>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</si>
  <si>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</si>
  <si>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</si>
  <si>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</si>
  <si>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</si>
  <si>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</si>
  <si>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</si>
  <si>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</si>
  <si>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</si>
  <si>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</si>
  <si>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</si>
  <si>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</si>
  <si>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</si>
  <si>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</si>
  <si>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</si>
  <si>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</si>
  <si>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</si>
  <si>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</si>
  <si>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</si>
  <si>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</si>
  <si>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</si>
  <si>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</si>
  <si>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</si>
  <si>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</si>
  <si>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</si>
  <si>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</si>
  <si>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</si>
  <si>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</si>
  <si>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</si>
  <si>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</si>
  <si>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</si>
  <si>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</si>
  <si>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</si>
  <si>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</si>
  <si>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</si>
  <si>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</si>
  <si>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</si>
  <si>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</si>
  <si>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</si>
  <si>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</si>
  <si>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</si>
  <si>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</si>
  <si>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</si>
  <si>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</si>
  <si>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</si>
  <si>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</si>
  <si>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</si>
  <si>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</si>
  <si>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</si>
  <si>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</si>
  <si>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</si>
  <si>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</si>
  <si>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</si>
  <si>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</si>
  <si>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</si>
  <si>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</si>
  <si>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</si>
  <si>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</si>
  <si>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</si>
  <si>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</si>
  <si>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</si>
  <si>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</si>
  <si>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</si>
  <si>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</si>
  <si>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</si>
  <si>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</si>
  <si>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</si>
  <si>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</si>
  <si>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</si>
  <si>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</si>
  <si>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</si>
  <si>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</si>
  <si>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</si>
  <si>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</si>
  <si>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</si>
  <si>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</si>
  <si>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</si>
  <si>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</si>
  <si>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</si>
  <si>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</si>
  <si>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</si>
  <si>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</si>
  <si>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</si>
  <si>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</si>
  <si>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</si>
  <si>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</si>
  <si>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</si>
  <si>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</si>
  <si>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</si>
  <si>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</si>
  <si>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</si>
  <si>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</si>
  <si>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</si>
  <si>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</si>
  <si>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</si>
  <si>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</si>
  <si>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</si>
  <si>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</si>
  <si>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</si>
  <si>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</si>
  <si>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</si>
  <si>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</si>
  <si>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</si>
  <si>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</si>
  <si>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</si>
  <si>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</si>
  <si>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</si>
  <si>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</si>
  <si>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</si>
  <si>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</si>
  <si>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</si>
  <si>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</si>
  <si>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</si>
  <si>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</si>
  <si>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</si>
  <si>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</si>
  <si>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</si>
  <si>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</si>
  <si>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</si>
  <si>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</si>
  <si>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</si>
  <si>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</si>
  <si>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</si>
  <si>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</si>
  <si>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</si>
  <si>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</si>
  <si>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</si>
  <si>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</si>
  <si>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</si>
  <si>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</si>
  <si>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</si>
  <si>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</si>
  <si>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</si>
  <si>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</si>
  <si>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</si>
  <si>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</si>
  <si>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</si>
  <si>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</si>
  <si>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</si>
  <si>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</si>
  <si>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</si>
  <si>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</si>
  <si>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</si>
  <si>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</si>
  <si>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</si>
  <si>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</si>
  <si>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</si>
  <si>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</si>
  <si>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</si>
  <si>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</si>
  <si>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</si>
  <si>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</si>
  <si>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</si>
  <si>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</si>
  <si>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</si>
  <si>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</si>
  <si>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</si>
  <si>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</si>
  <si>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</si>
  <si>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</si>
  <si>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</si>
  <si>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</si>
  <si>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</si>
  <si>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</si>
  <si>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</si>
  <si>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</si>
  <si>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</si>
  <si>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</si>
  <si>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</si>
  <si>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</si>
  <si>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</si>
  <si>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</si>
  <si>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</si>
  <si>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</si>
  <si>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</si>
  <si>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</si>
  <si>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</si>
  <si>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</si>
  <si>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</si>
  <si>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</si>
  <si>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</si>
  <si>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</si>
  <si>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</si>
  <si>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</si>
  <si>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</si>
  <si>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</si>
  <si>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</si>
  <si>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</si>
  <si>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</si>
  <si>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</si>
  <si>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</si>
  <si>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</si>
  <si>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</si>
  <si>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</si>
  <si>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</si>
  <si>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</si>
  <si>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</si>
  <si>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</si>
  <si>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</si>
  <si>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</si>
  <si>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</si>
  <si>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</si>
  <si>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</si>
  <si>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</si>
  <si>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</si>
  <si>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</si>
  <si>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</si>
  <si>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</si>
  <si>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</si>
  <si>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</si>
  <si>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</si>
  <si>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</si>
  <si>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</si>
  <si>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</si>
  <si>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</si>
  <si>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</si>
  <si>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</si>
  <si>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</si>
  <si>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</si>
  <si>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</si>
  <si>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</si>
  <si>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</si>
  <si>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</si>
  <si>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</si>
  <si>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</si>
  <si>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</si>
  <si>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</si>
  <si>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</si>
  <si>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</si>
  <si>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</si>
  <si>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</si>
  <si>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</si>
  <si>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</si>
  <si>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</si>
  <si>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</si>
  <si>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</si>
  <si>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</si>
  <si>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</si>
  <si>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</si>
  <si>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</si>
  <si>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</si>
  <si>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</si>
  <si>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</si>
  <si>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</si>
  <si>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</si>
  <si>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</si>
  <si>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</si>
  <si>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</si>
  <si>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</si>
  <si>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</si>
  <si>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</si>
  <si>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</si>
  <si>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</si>
  <si>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</si>
  <si>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</si>
  <si>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</si>
  <si>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</si>
  <si>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</si>
  <si>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</si>
  <si>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</si>
  <si>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</si>
  <si>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</si>
  <si>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</si>
  <si>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</si>
  <si>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</si>
  <si>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</si>
  <si>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</si>
  <si>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</si>
  <si>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</si>
  <si>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</si>
  <si>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</si>
  <si>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</si>
  <si>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</si>
  <si>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</si>
  <si>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</si>
  <si>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</si>
  <si>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</si>
  <si>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</si>
  <si>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</si>
  <si>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</si>
  <si>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</si>
  <si>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</si>
  <si>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</si>
  <si>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</si>
  <si>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</si>
  <si>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</si>
  <si>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</si>
  <si>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</si>
  <si>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</si>
  <si>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</si>
  <si>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</si>
  <si>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</si>
  <si>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</si>
  <si>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</si>
  <si>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</si>
  <si>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</si>
  <si>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</si>
  <si>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</si>
  <si>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</si>
  <si>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</si>
  <si>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</si>
  <si>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</si>
  <si>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</si>
  <si>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</si>
  <si>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</si>
  <si>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</si>
  <si>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</si>
  <si>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</si>
  <si>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</si>
  <si>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</si>
  <si>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</si>
  <si>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</si>
  <si>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</si>
  <si>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</si>
  <si>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</si>
  <si>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</si>
  <si>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</si>
  <si>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</si>
  <si>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</si>
  <si>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</si>
  <si>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</si>
  <si>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</si>
  <si>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</si>
  <si>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</si>
  <si>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</si>
  <si>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</si>
  <si>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</si>
  <si>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</si>
  <si>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</si>
  <si>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</si>
  <si>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</si>
  <si>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</si>
  <si>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</si>
  <si>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</si>
  <si>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</si>
  <si>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</si>
  <si>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</si>
  <si>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</si>
  <si>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</si>
  <si>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</si>
  <si>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</si>
  <si>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</si>
  <si>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</si>
  <si>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</si>
  <si>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</si>
  <si>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</si>
  <si>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</si>
  <si>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</si>
  <si>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</si>
  <si>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</si>
  <si>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</si>
  <si>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</si>
  <si>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</si>
  <si>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</si>
  <si>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</si>
  <si>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</si>
  <si>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</si>
  <si>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</si>
  <si>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</si>
  <si>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</si>
  <si>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</si>
  <si>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</si>
  <si>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</si>
  <si>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</si>
  <si>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</si>
  <si>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</si>
  <si>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</si>
  <si>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</si>
  <si>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</si>
  <si>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</si>
  <si>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</si>
  <si>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</si>
  <si>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</si>
  <si>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</si>
  <si>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</si>
  <si>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</si>
  <si>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</si>
  <si>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</si>
  <si>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</si>
  <si>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</si>
  <si>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</si>
  <si>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</si>
  <si>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</si>
  <si>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</si>
  <si>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</si>
  <si>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</si>
  <si>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</si>
  <si>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</si>
  <si>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</si>
  <si>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</si>
  <si>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</si>
  <si>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</si>
  <si>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</si>
  <si>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</si>
  <si>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</si>
  <si>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</si>
  <si>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</si>
  <si>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</si>
  <si>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</si>
  <si>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</si>
  <si>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</si>
  <si>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</si>
  <si>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</si>
  <si>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</si>
  <si>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</si>
  <si>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</si>
  <si>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</si>
  <si>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</si>
  <si>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</si>
  <si>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</si>
  <si>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</si>
  <si>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</si>
  <si>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</si>
  <si>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</si>
  <si>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</si>
  <si>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</si>
  <si>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</si>
  <si>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</si>
  <si>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</si>
  <si>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</si>
  <si>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</si>
  <si>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</si>
  <si>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</si>
  <si>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</si>
  <si>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</si>
  <si>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</si>
  <si>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</si>
  <si>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</si>
  <si>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</si>
  <si>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</si>
  <si>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</si>
  <si>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</si>
  <si>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</si>
  <si>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</si>
  <si>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</si>
  <si>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</si>
  <si>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</si>
  <si>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</si>
  <si>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</si>
  <si>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</si>
  <si>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</si>
  <si>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</si>
  <si>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</si>
  <si>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</si>
  <si>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</si>
  <si>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</si>
  <si>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</si>
  <si>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</si>
  <si>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</si>
  <si>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</si>
  <si>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</si>
  <si>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</si>
  <si>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</si>
  <si>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</si>
  <si>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</si>
  <si>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</si>
  <si>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</si>
  <si>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</si>
  <si>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</si>
  <si>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</si>
  <si>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</si>
  <si>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</si>
  <si>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</si>
  <si>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</si>
  <si>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</si>
  <si>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</si>
  <si>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</si>
  <si>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</si>
  <si>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</si>
  <si>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</si>
  <si>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</si>
  <si>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</si>
  <si>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</si>
  <si>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</si>
  <si>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</si>
  <si>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</si>
  <si>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</si>
  <si>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</si>
  <si>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</si>
  <si>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</si>
  <si>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</si>
  <si>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</si>
  <si>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</si>
  <si>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</si>
  <si>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</si>
  <si>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</si>
  <si>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</si>
  <si>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</si>
  <si>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</si>
  <si>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</si>
  <si>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</si>
  <si>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</si>
  <si>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</si>
  <si>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</si>
  <si>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</si>
  <si>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</si>
  <si>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</si>
  <si>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</si>
  <si>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</si>
  <si>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</si>
  <si>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</si>
  <si>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</si>
  <si>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</si>
  <si>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</si>
  <si>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</si>
  <si>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</si>
  <si>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</si>
  <si>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</si>
  <si>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</si>
  <si>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</si>
  <si>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</si>
  <si>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</si>
  <si>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</si>
  <si>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</si>
  <si>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</si>
  <si>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</si>
  <si>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</si>
  <si>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</si>
  <si>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</si>
  <si>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</si>
  <si>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</si>
  <si>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</si>
  <si>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</si>
  <si>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</si>
  <si>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</si>
  <si>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</si>
  <si>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</si>
  <si>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</si>
  <si>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</si>
  <si>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</si>
  <si>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</si>
  <si>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</si>
  <si>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</si>
  <si>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</si>
  <si>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</si>
  <si>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</si>
  <si>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</si>
  <si>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</si>
  <si>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</si>
  <si>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</si>
  <si>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</si>
  <si>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</si>
  <si>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</si>
  <si>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</si>
  <si>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</si>
  <si>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</si>
  <si>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</si>
  <si>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</si>
  <si>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</si>
  <si>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</si>
  <si>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</si>
  <si>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</si>
  <si>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</si>
  <si>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</si>
  <si>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</si>
  <si>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</si>
  <si>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</si>
  <si>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</si>
  <si>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</si>
  <si>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</si>
  <si>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</si>
  <si>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</si>
  <si>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</si>
  <si>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</si>
  <si>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</si>
  <si>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</si>
  <si>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</si>
  <si>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</si>
  <si>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</si>
  <si>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</si>
  <si>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</si>
  <si>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</si>
  <si>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</si>
  <si>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</si>
  <si>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</si>
  <si>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</si>
  <si>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</si>
  <si>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</si>
  <si>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</si>
  <si>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</si>
  <si>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</si>
  <si>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</si>
  <si>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</si>
  <si>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</si>
  <si>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</si>
  <si>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</si>
  <si>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</si>
  <si>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</si>
  <si>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</si>
  <si>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</si>
  <si>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</si>
  <si>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</si>
  <si>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</si>
  <si>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</si>
  <si>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</si>
  <si>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</si>
  <si>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</si>
  <si>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</si>
  <si>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</si>
  <si>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</si>
  <si>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</si>
  <si>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</si>
  <si>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</si>
  <si>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</si>
  <si>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</si>
  <si>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</si>
  <si>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</si>
  <si>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</si>
  <si>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</si>
  <si>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</si>
  <si>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</si>
  <si>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</si>
  <si>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</si>
  <si>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</si>
  <si>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</si>
  <si>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</si>
  <si>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</si>
  <si>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</si>
  <si>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</si>
  <si>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</si>
  <si>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</si>
  <si>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</si>
  <si>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</si>
  <si>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</si>
  <si>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</si>
  <si>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</si>
  <si>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</si>
  <si>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</si>
  <si>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</si>
  <si>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</si>
  <si>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</si>
  <si>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</si>
  <si>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</si>
  <si>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</si>
  <si>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</si>
  <si>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</si>
  <si>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</si>
  <si>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</si>
  <si>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</si>
  <si>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</si>
  <si>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</si>
  <si>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</si>
  <si>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</si>
  <si>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</si>
  <si>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</si>
  <si>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</si>
  <si>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</si>
  <si>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</si>
  <si>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</si>
  <si>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</si>
  <si>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</si>
  <si>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</si>
  <si>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</si>
  <si>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</si>
  <si>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</si>
  <si>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</si>
  <si>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</si>
  <si>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</si>
  <si>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</si>
  <si>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</si>
  <si>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</si>
  <si>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</si>
  <si>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</si>
  <si>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</si>
  <si>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</si>
  <si>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</si>
  <si>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</si>
  <si>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</si>
  <si>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</si>
  <si>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</si>
  <si>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</si>
  <si>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</si>
  <si>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</si>
  <si>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</si>
  <si>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</si>
  <si>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</si>
  <si>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</si>
  <si>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</si>
  <si>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</si>
  <si>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</si>
  <si>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</si>
  <si>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</si>
  <si>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</si>
  <si>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</si>
  <si>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</si>
  <si>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</si>
  <si>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</si>
  <si>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</si>
  <si>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</si>
  <si>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</si>
  <si>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</si>
  <si>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</si>
  <si>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</si>
  <si>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</si>
  <si>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</si>
  <si>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</si>
  <si>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</si>
  <si>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</si>
  <si>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</si>
  <si>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</si>
  <si>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</si>
  <si>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</si>
  <si>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</si>
  <si>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</si>
  <si>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</si>
  <si>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</si>
  <si>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</si>
  <si>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</si>
  <si>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</si>
  <si>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</si>
  <si>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</si>
  <si>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</si>
  <si>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</si>
  <si>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</si>
  <si>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</si>
  <si>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</si>
  <si>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</si>
  <si>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</si>
  <si>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</si>
  <si>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</si>
  <si>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</si>
  <si>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</si>
  <si>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</si>
  <si>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</si>
  <si>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</si>
  <si>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</si>
  <si>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</si>
  <si>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</si>
  <si>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</si>
  <si>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</si>
  <si>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</si>
  <si>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</si>
  <si>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</si>
  <si>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</si>
  <si>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</si>
  <si>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</si>
  <si>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</si>
  <si>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</si>
  <si>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</si>
  <si>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</si>
  <si>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</si>
  <si>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</si>
  <si>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</si>
  <si>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</si>
  <si>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</si>
  <si>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</si>
  <si>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</si>
  <si>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</si>
  <si>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</si>
  <si>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</si>
  <si>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</si>
  <si>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</si>
  <si>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</si>
  <si>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</si>
  <si>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</si>
  <si>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</si>
  <si>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</si>
  <si>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</si>
  <si>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</si>
  <si>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</si>
  <si>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</si>
  <si>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</si>
  <si>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</si>
  <si>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</si>
  <si>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</si>
  <si>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</si>
  <si>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</si>
  <si>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</si>
  <si>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</si>
  <si>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</si>
  <si>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</si>
  <si>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</si>
  <si>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</si>
  <si>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</si>
  <si>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</si>
  <si>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</si>
  <si>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</si>
  <si>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</si>
  <si>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</si>
  <si>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</si>
  <si>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</si>
  <si>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</si>
  <si>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</si>
  <si>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</si>
  <si>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</si>
  <si>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</si>
  <si>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</si>
  <si>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</si>
  <si>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</si>
  <si>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</si>
  <si>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</si>
  <si>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</si>
  <si>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</si>
  <si>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</si>
  <si>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</si>
  <si>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</si>
  <si>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</si>
  <si>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</si>
  <si>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</si>
  <si>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</si>
  <si>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</si>
  <si>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</si>
  <si>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</si>
  <si>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</si>
  <si>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</si>
  <si>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</si>
  <si>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</si>
  <si>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</si>
  <si>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</si>
  <si>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</si>
  <si>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</si>
  <si>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</si>
  <si>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</si>
  <si>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</si>
  <si>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</si>
  <si>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</si>
  <si>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</si>
  <si>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</si>
  <si>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</si>
  <si>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</si>
  <si>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</si>
  <si>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</si>
  <si>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</si>
  <si>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</si>
  <si>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</si>
  <si>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</si>
  <si>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</si>
  <si>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</si>
  <si>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</si>
  <si>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</si>
  <si>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</si>
  <si>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</si>
  <si>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</si>
  <si>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</si>
  <si>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</si>
  <si>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</si>
  <si>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</si>
  <si>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</si>
  <si>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</si>
  <si>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</si>
  <si>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</si>
  <si>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</si>
  <si>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</si>
  <si>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</si>
  <si>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</si>
  <si>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</si>
  <si>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</si>
  <si>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</si>
  <si>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</si>
  <si>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</si>
  <si>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</si>
  <si>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</si>
  <si>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</si>
  <si>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</si>
  <si>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</si>
  <si>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</si>
  <si>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</si>
  <si>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</si>
  <si>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</si>
  <si>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</si>
  <si>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</si>
  <si>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</si>
  <si>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</si>
  <si>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</si>
  <si>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</si>
  <si>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</si>
  <si>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</si>
  <si>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</si>
  <si>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</si>
  <si>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</si>
  <si>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</si>
  <si>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</si>
  <si>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</si>
  <si>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</si>
  <si>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</si>
  <si>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</si>
  <si>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</si>
  <si>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</si>
  <si>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</si>
  <si>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</si>
  <si>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</si>
  <si>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</si>
  <si>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</si>
  <si>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</si>
  <si>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</si>
  <si>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</si>
  <si>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</si>
  <si>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</si>
  <si>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</si>
  <si>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</si>
  <si>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</si>
  <si>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</si>
  <si>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</si>
  <si>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</si>
  <si>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</si>
  <si>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</si>
  <si>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</si>
  <si>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</si>
  <si>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</si>
  <si>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</si>
  <si>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</si>
  <si>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</si>
  <si>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</si>
  <si>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</si>
  <si>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</si>
  <si>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</si>
  <si>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</si>
  <si>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</si>
  <si>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</si>
  <si>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</si>
  <si>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</si>
  <si>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</si>
  <si>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</si>
  <si>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</si>
  <si>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</si>
  <si>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</si>
  <si>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</si>
  <si>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</si>
  <si>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</si>
  <si>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</si>
  <si>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</si>
  <si>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</si>
  <si>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</si>
  <si>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</si>
  <si>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</si>
  <si>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</si>
  <si>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</si>
  <si>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</si>
  <si>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</si>
  <si>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</si>
  <si>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</si>
  <si>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</si>
  <si>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</si>
  <si>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</si>
  <si>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</si>
  <si>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</si>
  <si>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</si>
  <si>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</si>
  <si>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</si>
  <si>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</si>
  <si>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</si>
  <si>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</si>
  <si>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</si>
  <si>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</si>
  <si>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</si>
  <si>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</si>
  <si>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</si>
  <si>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</si>
  <si>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</si>
  <si>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</si>
  <si>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</si>
  <si>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</si>
  <si>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</si>
  <si>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</si>
  <si>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</si>
  <si>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</si>
  <si>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</si>
  <si>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</si>
  <si>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</si>
  <si>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</si>
  <si>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</si>
  <si>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</si>
  <si>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</si>
  <si>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</si>
  <si>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</si>
  <si>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</si>
  <si>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</si>
  <si>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</si>
  <si>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</si>
  <si>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</si>
  <si>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</si>
  <si>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</si>
  <si>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</si>
  <si>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</si>
  <si>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</si>
  <si>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</si>
  <si>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</si>
  <si>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</si>
  <si>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</si>
  <si>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</si>
  <si>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</si>
  <si>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</si>
  <si>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</si>
  <si>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</si>
  <si>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</si>
  <si>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</si>
  <si>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</si>
  <si>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</si>
  <si>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</si>
  <si>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</si>
  <si>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</si>
  <si>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</si>
  <si>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</si>
  <si>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</si>
  <si>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</si>
  <si>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</si>
  <si>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</si>
  <si>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</si>
  <si>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</si>
  <si>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</si>
  <si>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</si>
  <si>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</si>
  <si>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</si>
  <si>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</si>
  <si>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</si>
  <si>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</si>
  <si>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</si>
  <si>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</si>
  <si>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</si>
  <si>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</si>
  <si>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</si>
  <si>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</si>
  <si>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</si>
  <si>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</si>
  <si>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</si>
  <si>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</si>
  <si>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</si>
  <si>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</si>
  <si>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</si>
  <si>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</si>
  <si>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</si>
  <si>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</si>
  <si>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</si>
  <si>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</si>
  <si>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</si>
  <si>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</si>
  <si>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</si>
  <si>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</si>
  <si>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</si>
  <si>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</si>
  <si>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</si>
  <si>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</si>
  <si>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</si>
  <si>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</si>
  <si>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</si>
  <si>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</si>
  <si>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</si>
  <si>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</si>
  <si>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</si>
  <si>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</si>
  <si>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</si>
  <si>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</si>
  <si>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</si>
  <si>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</si>
  <si>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</si>
  <si>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</si>
  <si>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</si>
  <si>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</si>
  <si>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</si>
  <si>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</si>
  <si>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</si>
  <si>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</si>
  <si>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</si>
  <si>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</si>
  <si>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</si>
  <si>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</si>
  <si>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</si>
  <si>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</si>
  <si>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</si>
  <si>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</si>
  <si>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</si>
  <si>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</si>
  <si>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</si>
  <si>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</si>
  <si>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</si>
  <si>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</si>
  <si>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</si>
  <si>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</si>
  <si>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</si>
  <si>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</si>
  <si>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</si>
  <si>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</si>
  <si>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</si>
  <si>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</si>
  <si>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</si>
  <si>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</si>
  <si>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</si>
  <si>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</si>
  <si>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</si>
  <si>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</si>
  <si>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</si>
  <si>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</si>
  <si>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</si>
  <si>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</si>
  <si>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</si>
  <si>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</si>
  <si>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</si>
  <si>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</si>
  <si>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</si>
  <si>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</si>
  <si>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</si>
  <si>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</si>
  <si>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</si>
  <si>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</si>
  <si>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</si>
  <si>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</si>
  <si>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</si>
  <si>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</si>
  <si>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</si>
  <si>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</si>
  <si>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</si>
  <si>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</si>
  <si>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</si>
  <si>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</si>
  <si>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</si>
  <si>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</si>
  <si>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</si>
  <si>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</si>
  <si>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</si>
  <si>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</si>
  <si>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</si>
  <si>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</si>
  <si>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</si>
  <si>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</si>
  <si>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</si>
  <si>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</si>
  <si>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</si>
  <si>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</si>
  <si>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</si>
  <si>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</si>
  <si>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</si>
  <si>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</si>
  <si>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</si>
  <si>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</si>
  <si>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</si>
  <si>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</si>
  <si>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</si>
  <si>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</si>
  <si>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</si>
  <si>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</si>
  <si>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</si>
  <si>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</si>
  <si>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</si>
  <si>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</si>
  <si>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</si>
  <si>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</si>
  <si>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</si>
  <si>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</si>
  <si>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</si>
  <si>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</si>
  <si>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</si>
  <si>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</si>
  <si>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</si>
  <si>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</si>
  <si>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</si>
  <si>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</si>
  <si>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</si>
  <si>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</si>
  <si>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</si>
  <si>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</si>
  <si>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</si>
  <si>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</si>
  <si>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</si>
  <si>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</si>
  <si>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</si>
  <si>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</si>
  <si>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</si>
  <si>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</si>
  <si>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</si>
  <si>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</si>
  <si>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</si>
  <si>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</si>
  <si>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</si>
  <si>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</si>
  <si>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</si>
  <si>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</si>
  <si>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</si>
  <si>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</si>
  <si>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</si>
  <si>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</si>
  <si>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</si>
  <si>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</si>
  <si>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</si>
  <si>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</si>
  <si>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</si>
  <si>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</si>
  <si>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</si>
  <si>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</si>
  <si>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</si>
  <si>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</si>
  <si>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</si>
  <si>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</si>
  <si>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</si>
  <si>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</si>
  <si>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</si>
  <si>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</si>
  <si>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</si>
  <si>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</si>
  <si>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</si>
  <si>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</si>
  <si>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</si>
  <si>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</si>
  <si>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</si>
  <si>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</si>
  <si>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</si>
  <si>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</si>
  <si>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</si>
  <si>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</si>
  <si>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</si>
  <si>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</si>
  <si>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</si>
  <si>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</si>
  <si>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</si>
  <si>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</si>
  <si>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</si>
  <si>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</si>
  <si>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</si>
  <si>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</si>
  <si>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</si>
  <si>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</si>
  <si>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</si>
  <si>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</si>
  <si>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</si>
  <si>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</si>
  <si>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</si>
  <si>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</si>
  <si>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</si>
  <si>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</si>
  <si>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</si>
  <si>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</si>
  <si>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</si>
  <si>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</si>
  <si>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</si>
  <si>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</si>
  <si>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</si>
  <si>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</si>
  <si>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</si>
  <si>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</si>
  <si>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</si>
  <si>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</si>
  <si>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</si>
  <si>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</si>
  <si>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</si>
  <si>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</si>
  <si>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</si>
  <si>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</si>
  <si>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</si>
  <si>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</si>
  <si>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</si>
  <si>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</si>
  <si>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</si>
  <si>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</si>
  <si>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</si>
  <si>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</si>
  <si>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</si>
  <si>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</si>
  <si>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</si>
  <si>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</si>
  <si>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</si>
  <si>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</si>
  <si>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</si>
  <si>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</si>
  <si>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</si>
  <si>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</si>
  <si>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</si>
  <si>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</si>
  <si>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</si>
  <si>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</si>
  <si>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</si>
  <si>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</si>
  <si>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</si>
  <si>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</si>
  <si>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</si>
  <si>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</si>
  <si>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</si>
  <si>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</si>
  <si>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</si>
  <si>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</si>
  <si>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</si>
  <si>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</si>
  <si>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</si>
  <si>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</si>
  <si>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</si>
  <si>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</si>
  <si>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</si>
  <si>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</si>
  <si>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</si>
  <si>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</si>
  <si>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</si>
  <si>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</si>
  <si>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</si>
  <si>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</si>
  <si>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</si>
  <si>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</si>
  <si>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</si>
  <si>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</si>
  <si>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</si>
  <si>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</si>
  <si>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</si>
  <si>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</si>
  <si>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</si>
  <si>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</si>
  <si>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</si>
  <si>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</si>
  <si>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</si>
  <si>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</si>
  <si>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</si>
  <si>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</si>
  <si>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</si>
  <si>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</si>
  <si>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</si>
  <si>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</si>
  <si>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</si>
  <si>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</si>
  <si>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</si>
  <si>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</si>
  <si>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</si>
  <si>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</si>
  <si>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</si>
  <si>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</si>
  <si>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</si>
  <si>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</si>
  <si>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</si>
  <si>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</si>
  <si>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</si>
  <si>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</si>
  <si>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</si>
  <si>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</si>
  <si>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</si>
  <si>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</si>
  <si>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</si>
  <si>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</si>
  <si>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</si>
  <si>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</si>
  <si>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</si>
  <si>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</si>
  <si>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</si>
  <si>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</si>
  <si>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</si>
  <si>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</si>
  <si>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</si>
  <si>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</si>
  <si>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</si>
  <si>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</si>
  <si>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</si>
  <si>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</si>
  <si>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</si>
  <si>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</si>
  <si>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</si>
  <si>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</si>
  <si>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</si>
  <si>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</si>
  <si>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</si>
  <si>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</si>
  <si>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</si>
  <si>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</si>
  <si>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</si>
  <si>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</si>
  <si>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</si>
  <si>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</si>
  <si>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</si>
  <si>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</si>
  <si>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</si>
  <si>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</si>
  <si>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</si>
  <si>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</si>
  <si>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</si>
  <si>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</si>
  <si>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</si>
  <si>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</si>
  <si>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</si>
  <si>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</si>
  <si>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</si>
  <si>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</si>
  <si>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</si>
  <si>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</si>
  <si>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</si>
  <si>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</si>
  <si>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</si>
  <si>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</si>
  <si>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</si>
  <si>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</si>
  <si>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</si>
  <si>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</si>
  <si>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</si>
  <si>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</si>
  <si>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</si>
  <si>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</si>
  <si>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</si>
  <si>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</si>
  <si>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</si>
  <si>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</si>
  <si>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</si>
  <si>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</si>
  <si>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</si>
  <si>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</si>
  <si>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</si>
  <si>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</si>
  <si>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</si>
  <si>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</si>
  <si>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</si>
  <si>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</si>
  <si>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</si>
  <si>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</si>
  <si>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</si>
  <si>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</si>
  <si>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</si>
  <si>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</si>
  <si>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</si>
  <si>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</si>
  <si>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</si>
  <si>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</si>
  <si>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</si>
  <si>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</si>
  <si>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</si>
  <si>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</si>
  <si>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</si>
  <si>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</si>
  <si>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</si>
  <si>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</si>
  <si>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</si>
  <si>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</si>
  <si>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</si>
  <si>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</si>
  <si>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</si>
  <si>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</si>
  <si>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</si>
  <si>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</si>
  <si>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</si>
  <si>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</si>
  <si>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</si>
  <si>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</si>
  <si>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</si>
  <si>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</si>
  <si>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</si>
  <si>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</si>
  <si>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</si>
  <si>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</si>
  <si>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</si>
  <si>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</si>
  <si>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</si>
  <si>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</si>
  <si>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</si>
  <si>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</si>
  <si>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</si>
  <si>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</si>
  <si>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</si>
  <si>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</si>
  <si>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</si>
  <si>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</si>
  <si>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</si>
  <si>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</si>
  <si>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</si>
  <si>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</si>
  <si>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</si>
  <si>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</si>
  <si>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</si>
  <si>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</si>
  <si>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</si>
  <si>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</si>
  <si>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</si>
  <si>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</si>
  <si>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</si>
  <si>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</si>
  <si>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</si>
  <si>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</si>
  <si>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</si>
  <si>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</si>
  <si>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</si>
  <si>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</si>
  <si>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</si>
  <si>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</si>
  <si>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</si>
  <si>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</si>
  <si>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</si>
  <si>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</si>
  <si>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</si>
  <si>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</si>
  <si>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</si>
  <si>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</si>
  <si>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</si>
  <si>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</si>
  <si>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</si>
  <si>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</si>
  <si>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</si>
  <si>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</si>
  <si>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</si>
  <si>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</si>
  <si>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</si>
  <si>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</si>
  <si>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</si>
  <si>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</si>
  <si>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</si>
  <si>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</si>
  <si>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</si>
  <si>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</si>
  <si>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</si>
  <si>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</si>
  <si>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</si>
  <si>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</si>
  <si>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</si>
  <si>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</si>
  <si>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</si>
  <si>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</si>
  <si>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</si>
  <si>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</si>
  <si>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</si>
  <si>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</si>
  <si>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</si>
  <si>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</si>
  <si>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</si>
  <si>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</si>
  <si>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</si>
  <si>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</si>
  <si>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</si>
  <si>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</si>
  <si>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</si>
  <si>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</si>
  <si>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</si>
  <si>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</si>
  <si>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</si>
  <si>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</si>
  <si>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</si>
  <si>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</si>
  <si>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</si>
  <si>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</si>
  <si>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</si>
  <si>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</si>
  <si>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</si>
  <si>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</si>
  <si>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</si>
  <si>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</si>
  <si>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</si>
  <si>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</si>
  <si>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</si>
  <si>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</si>
  <si>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</si>
  <si>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</si>
  <si>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</si>
  <si>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</si>
  <si>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</si>
  <si>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</si>
  <si>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</si>
  <si>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</si>
  <si>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</si>
  <si>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</si>
  <si>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</si>
  <si>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</si>
  <si>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</si>
  <si>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</si>
  <si>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</si>
  <si>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</si>
  <si>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</si>
  <si>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</si>
  <si>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</si>
  <si>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</si>
  <si>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</si>
  <si>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</si>
  <si>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</si>
  <si>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</si>
  <si>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</si>
  <si>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</si>
  <si>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</si>
  <si>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</si>
  <si>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</si>
  <si>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</si>
  <si>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</si>
  <si>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</si>
  <si>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</si>
  <si>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</si>
  <si>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</si>
  <si>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</si>
  <si>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</si>
  <si>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</si>
  <si>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</si>
  <si>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</si>
  <si>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</si>
  <si>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</si>
  <si>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</si>
  <si>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</si>
  <si>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</si>
  <si>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</si>
  <si>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</si>
  <si>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</si>
  <si>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</si>
  <si>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</si>
  <si>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</si>
  <si>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</si>
  <si>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</si>
  <si>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</si>
  <si>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</si>
  <si>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</si>
  <si>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</si>
  <si>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</si>
  <si>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</si>
  <si>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</si>
  <si>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</si>
  <si>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</si>
  <si>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</si>
  <si>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</si>
  <si>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</si>
  <si>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</si>
  <si>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</si>
  <si>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</si>
  <si>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</si>
  <si>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</si>
  <si>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</si>
  <si>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</si>
  <si>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</si>
  <si>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</si>
  <si>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</si>
  <si>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</si>
  <si>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</si>
  <si>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</si>
  <si>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</si>
  <si>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</si>
  <si>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</si>
  <si>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</si>
  <si>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</si>
  <si>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</si>
  <si>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</si>
  <si>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</si>
  <si>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</si>
  <si>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</si>
  <si>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</si>
  <si>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</si>
  <si>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</si>
  <si>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</si>
  <si>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</si>
  <si>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</si>
  <si>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</si>
  <si>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</si>
  <si>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</si>
  <si>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</si>
  <si>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</si>
  <si>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</si>
  <si>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</si>
  <si>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</si>
  <si>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</si>
  <si>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</si>
  <si>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</si>
  <si>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</si>
  <si>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</si>
  <si>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</si>
  <si>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</si>
  <si>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</si>
  <si>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</si>
  <si>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</si>
  <si>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</si>
  <si>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</si>
  <si>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</si>
  <si>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</si>
  <si>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</si>
  <si>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</si>
  <si>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</si>
  <si>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</si>
  <si>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</si>
  <si>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</si>
  <si>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</si>
  <si>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</si>
  <si>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</si>
  <si>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</si>
  <si>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</si>
  <si>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</si>
  <si>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</si>
  <si>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</si>
  <si>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</si>
  <si>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</si>
  <si>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</si>
  <si>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</si>
  <si>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</si>
  <si>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</si>
  <si>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</si>
  <si>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</si>
  <si>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</si>
  <si>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</si>
  <si>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</si>
  <si>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</si>
  <si>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</si>
  <si>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</si>
  <si>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</si>
  <si>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</si>
  <si>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</si>
  <si>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</si>
  <si>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</si>
  <si>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</si>
  <si>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</si>
  <si>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</si>
  <si>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</si>
  <si>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</si>
  <si>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</si>
  <si>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</si>
  <si>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</si>
  <si>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</si>
  <si>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</si>
  <si>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</si>
  <si>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</si>
  <si>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</si>
  <si>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</si>
  <si>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</si>
  <si>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</si>
  <si>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</si>
  <si>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</si>
  <si>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</si>
  <si>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</si>
  <si>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</si>
  <si>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</si>
  <si>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</si>
  <si>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</si>
  <si>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</si>
  <si>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</si>
  <si>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</si>
  <si>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</si>
  <si>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</si>
  <si>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</si>
  <si>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</si>
  <si>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</si>
  <si>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</si>
  <si>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</si>
  <si>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</si>
  <si>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</si>
  <si>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</si>
  <si>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</si>
  <si>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</si>
  <si>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</si>
  <si>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</si>
  <si>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</si>
  <si>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</si>
  <si>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</si>
  <si>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</si>
  <si>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</si>
  <si>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</si>
  <si>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</si>
  <si>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</si>
  <si>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</si>
  <si>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</si>
  <si>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</si>
  <si>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</si>
  <si>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</si>
  <si>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</si>
  <si>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</si>
  <si>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</si>
  <si>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</si>
  <si>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</si>
  <si>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</si>
  <si>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</si>
  <si>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</si>
  <si>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</si>
  <si>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</si>
  <si>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</si>
  <si>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</si>
  <si>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</si>
  <si>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</si>
  <si>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</si>
  <si>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</si>
  <si>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</si>
  <si>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</si>
  <si>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</si>
  <si>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</si>
  <si>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</si>
  <si>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</si>
  <si>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</si>
  <si>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</si>
  <si>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</si>
  <si>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</si>
  <si>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</si>
  <si>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</si>
  <si>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</si>
  <si>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</si>
  <si>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</si>
  <si>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</si>
  <si>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</si>
  <si>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</si>
  <si>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</si>
  <si>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</si>
  <si>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</si>
  <si>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</si>
  <si>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</si>
  <si>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</si>
  <si>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</si>
  <si>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</si>
  <si>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</si>
  <si>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</si>
  <si>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</si>
  <si>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</si>
  <si>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</si>
  <si>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</si>
  <si>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</si>
  <si>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</si>
  <si>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</si>
  <si>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</si>
  <si>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</si>
  <si>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</si>
  <si>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</si>
  <si>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</si>
  <si>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</si>
  <si>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</si>
  <si>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</si>
  <si>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</si>
  <si>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</si>
  <si>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</si>
  <si>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</si>
  <si>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</si>
  <si>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</si>
  <si>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</si>
  <si>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</si>
  <si>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</si>
  <si>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</si>
  <si>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</si>
  <si>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</si>
  <si>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</si>
  <si>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</si>
  <si>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</si>
  <si>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</si>
  <si>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</si>
  <si>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</si>
  <si>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</si>
  <si>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</si>
  <si>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</si>
  <si>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</si>
  <si>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</si>
  <si>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</si>
  <si>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</si>
  <si>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</si>
  <si>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</si>
  <si>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</si>
  <si>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</si>
  <si>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</si>
  <si>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</si>
  <si>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</si>
  <si>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</si>
  <si>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</si>
  <si>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</si>
  <si>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</si>
  <si>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</si>
  <si>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</si>
  <si>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</si>
  <si>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</si>
  <si>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</si>
  <si>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</si>
  <si>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</si>
  <si>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</si>
  <si>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</si>
  <si>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</si>
  <si>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</si>
  <si>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</si>
  <si>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</si>
  <si>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</si>
  <si>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</si>
  <si>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</si>
  <si>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</si>
  <si>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</si>
  <si>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</si>
  <si>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</si>
  <si>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</si>
  <si>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</si>
  <si>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</si>
  <si>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</si>
  <si>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</si>
  <si>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</si>
  <si>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</si>
  <si>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</si>
  <si>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</si>
  <si>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</si>
  <si>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</si>
  <si>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</si>
  <si>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</si>
  <si>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</si>
  <si>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</si>
  <si>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</si>
  <si>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</si>
  <si>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</si>
  <si>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</si>
  <si>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</si>
  <si>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</si>
  <si>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</si>
  <si>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</si>
  <si>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</si>
  <si>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</si>
  <si>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</si>
  <si>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</si>
  <si>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</si>
  <si>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</si>
  <si>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</si>
  <si>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</si>
  <si>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</si>
  <si>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</si>
  <si>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</si>
  <si>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</si>
  <si>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</si>
  <si>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</si>
  <si>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</si>
  <si>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</si>
  <si>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</si>
  <si>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</si>
  <si>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</si>
  <si>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</si>
  <si>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</si>
  <si>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</si>
  <si>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</si>
  <si>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</si>
  <si>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</si>
  <si>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</si>
  <si>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</si>
  <si>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</si>
  <si>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</si>
  <si>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</si>
  <si>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</si>
  <si>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</si>
  <si>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</si>
  <si>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</si>
  <si>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</si>
  <si>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</si>
  <si>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</si>
  <si>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</si>
  <si>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</si>
  <si>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</si>
  <si>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</si>
  <si>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</si>
  <si>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</si>
  <si>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</si>
  <si>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</si>
  <si>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</si>
  <si>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</si>
  <si>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</si>
  <si>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</si>
  <si>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</si>
  <si>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</si>
  <si>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</si>
  <si>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</si>
  <si>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</si>
  <si>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</si>
  <si>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</si>
  <si>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</si>
  <si>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</si>
  <si>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</si>
  <si>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</si>
  <si>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</si>
  <si>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</si>
  <si>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</si>
  <si>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</si>
  <si>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</si>
  <si>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</si>
  <si>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</si>
  <si>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</si>
  <si>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</si>
  <si>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</si>
  <si>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</si>
  <si>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</si>
  <si>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</si>
  <si>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</si>
  <si>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</si>
  <si>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</si>
  <si>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</si>
  <si>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</si>
  <si>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</si>
  <si>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</si>
  <si>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</si>
  <si>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</si>
  <si>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</si>
  <si>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</si>
  <si>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</si>
  <si>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</si>
  <si>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</si>
  <si>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</si>
  <si>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</si>
  <si>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</si>
  <si>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</si>
  <si>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</si>
  <si>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</si>
  <si>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</si>
  <si>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</si>
  <si>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</si>
  <si>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</si>
  <si>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</si>
  <si>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</si>
  <si>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</si>
  <si>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</si>
  <si>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</si>
  <si>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</si>
  <si>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</si>
  <si>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</si>
  <si>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</si>
  <si>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</si>
  <si>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</si>
  <si>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</si>
  <si>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</si>
  <si>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</si>
  <si>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</si>
  <si>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</si>
  <si>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</si>
  <si>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</si>
  <si>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</si>
  <si>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</si>
  <si>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</si>
  <si>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</si>
  <si>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</si>
  <si>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</si>
  <si>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</si>
  <si>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</si>
  <si>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</si>
  <si>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</si>
  <si>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</si>
  <si>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</si>
  <si>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</si>
  <si>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</si>
  <si>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</si>
  <si>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</si>
  <si>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</si>
  <si>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</si>
  <si>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</si>
  <si>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</si>
  <si>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</si>
  <si>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</si>
  <si>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</si>
  <si>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</si>
  <si>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</si>
  <si>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</si>
  <si>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</si>
  <si>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</si>
  <si>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</si>
  <si>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</si>
  <si>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</si>
  <si>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</si>
  <si>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</si>
  <si>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</si>
  <si>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</si>
  <si>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</si>
  <si>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</si>
  <si>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</si>
  <si>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</si>
  <si>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</si>
  <si>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</si>
  <si>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</si>
  <si>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</si>
  <si>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</si>
  <si>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</si>
  <si>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</si>
  <si>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</si>
  <si>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</si>
  <si>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</si>
  <si>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</si>
  <si>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</si>
  <si>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</si>
  <si>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</si>
  <si>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</si>
  <si>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</si>
  <si>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</si>
  <si>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</si>
  <si>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</si>
  <si>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</si>
  <si>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</si>
  <si>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</si>
  <si>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</si>
  <si>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</si>
  <si>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</si>
  <si>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</si>
  <si>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</si>
  <si>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</si>
  <si>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</si>
  <si>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</si>
  <si>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</si>
  <si>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</si>
  <si>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</si>
  <si>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</si>
  <si>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</si>
  <si>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</si>
  <si>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</si>
  <si>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</si>
  <si>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</si>
  <si>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</si>
  <si>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</si>
  <si>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</si>
  <si>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</si>
  <si>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</si>
  <si>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</si>
  <si>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</si>
  <si>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</si>
  <si>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</si>
  <si>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</si>
  <si>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</si>
  <si>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</si>
  <si>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</si>
  <si>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</si>
  <si>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</si>
  <si>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</si>
  <si>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</si>
  <si>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</si>
  <si>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</si>
  <si>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</si>
  <si>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</si>
  <si>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</si>
  <si>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</si>
  <si>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</si>
  <si>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</si>
  <si>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</si>
  <si>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</si>
  <si>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</si>
  <si>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</si>
  <si>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</si>
  <si>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</si>
  <si>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</si>
  <si>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</si>
  <si>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</si>
  <si>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</si>
  <si>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</si>
  <si>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</si>
  <si>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</si>
  <si>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</si>
  <si>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</si>
  <si>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</si>
  <si>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</si>
  <si>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</si>
  <si>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</si>
  <si>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</si>
  <si>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</si>
  <si>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</si>
  <si>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</si>
  <si>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</si>
  <si>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</si>
  <si>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</si>
  <si>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</si>
  <si>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</si>
  <si>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</si>
  <si>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</si>
  <si>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</si>
  <si>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</si>
  <si>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</si>
  <si>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</si>
  <si>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</si>
  <si>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</si>
  <si>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</si>
  <si>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</si>
  <si>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</si>
  <si>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</si>
  <si>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</si>
  <si>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</si>
  <si>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</si>
  <si>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</si>
  <si>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</si>
  <si>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</si>
  <si>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</si>
  <si>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</si>
  <si>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</si>
  <si>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</si>
  <si>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</si>
  <si>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</si>
  <si>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</si>
  <si>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</si>
  <si>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</si>
  <si>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</si>
  <si>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</si>
  <si>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</si>
  <si>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</si>
  <si>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</si>
  <si>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</si>
  <si>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</si>
  <si>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</si>
  <si>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</si>
  <si>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</si>
  <si>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</si>
  <si>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</si>
  <si>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</si>
  <si>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</si>
  <si>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</si>
  <si>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</si>
  <si>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</si>
  <si>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</si>
  <si>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</si>
  <si>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</si>
  <si>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</si>
  <si>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</si>
  <si>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</si>
  <si>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</si>
  <si>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</si>
  <si>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</si>
  <si>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</si>
  <si>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</si>
  <si>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</si>
  <si>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</si>
  <si>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</si>
  <si>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</si>
  <si>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</si>
  <si>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</si>
  <si>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</si>
  <si>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</si>
  <si>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</si>
  <si>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</si>
  <si>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</si>
  <si>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</si>
  <si>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</si>
  <si>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</si>
  <si>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</si>
  <si>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</si>
  <si>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</si>
  <si>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</si>
  <si>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</si>
  <si>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</si>
  <si>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</si>
  <si>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</si>
  <si>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</si>
  <si>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</si>
  <si>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</si>
  <si>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</si>
  <si>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</si>
  <si>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</si>
  <si>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</si>
  <si>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</si>
  <si>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</si>
  <si>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</si>
  <si>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</si>
  <si>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</si>
  <si>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</si>
  <si>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</si>
  <si>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</si>
  <si>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</si>
  <si>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</si>
  <si>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</si>
  <si>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</si>
  <si>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</si>
  <si>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</si>
  <si>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</si>
  <si>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</si>
  <si>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</si>
  <si>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</si>
  <si>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</si>
  <si>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</si>
  <si>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</si>
  <si>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</si>
  <si>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</si>
  <si>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</si>
  <si>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</si>
  <si>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</si>
  <si>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</si>
  <si>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</si>
  <si>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</si>
  <si>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</si>
  <si>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</si>
  <si>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</si>
  <si>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</si>
  <si>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</si>
  <si>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</si>
  <si>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</si>
  <si>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</si>
  <si>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</si>
  <si>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</si>
  <si>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</si>
  <si>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</si>
  <si>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</si>
  <si>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</si>
  <si>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</si>
  <si>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</si>
  <si>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</si>
  <si>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</si>
  <si>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</si>
  <si>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</si>
  <si>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</si>
  <si>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</si>
  <si>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</si>
  <si>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</si>
  <si>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</si>
  <si>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</si>
  <si>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</si>
  <si>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</si>
  <si>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</si>
  <si>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</si>
  <si>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</si>
  <si>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</si>
  <si>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</si>
  <si>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</si>
  <si>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</si>
  <si>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</si>
  <si>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</si>
  <si>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</si>
  <si>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</si>
  <si>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</si>
  <si>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</si>
  <si>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</si>
  <si>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</si>
  <si>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</si>
  <si>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</si>
  <si>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</si>
  <si>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</si>
  <si>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</si>
  <si>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</si>
  <si>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</si>
  <si>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</si>
  <si>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</si>
  <si>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</si>
  <si>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</si>
  <si>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</si>
  <si>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</si>
  <si>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</si>
  <si>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</si>
  <si>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</si>
  <si>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</si>
  <si>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</si>
  <si>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</si>
  <si>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</si>
  <si>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</si>
  <si>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</si>
  <si>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</si>
  <si>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</si>
  <si>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</si>
  <si>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</si>
  <si>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</si>
  <si>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</si>
  <si>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</si>
  <si>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</si>
  <si>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</si>
  <si>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</si>
  <si>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</si>
  <si>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</si>
  <si>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</si>
  <si>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</si>
  <si>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</si>
  <si>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</si>
  <si>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</si>
  <si>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</si>
  <si>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</si>
  <si>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</si>
  <si>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</si>
  <si>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</si>
  <si>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</si>
  <si>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</si>
  <si>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</si>
  <si>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</si>
  <si>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</si>
  <si>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</si>
  <si>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</si>
  <si>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</si>
  <si>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</si>
  <si>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</si>
  <si>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</si>
  <si>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</si>
  <si>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</si>
  <si>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</si>
  <si>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</si>
  <si>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</si>
  <si>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</si>
  <si>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</si>
  <si>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</si>
  <si>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</si>
  <si>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</si>
  <si>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</si>
  <si>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</si>
  <si>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</si>
  <si>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</si>
  <si>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</si>
  <si>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</si>
  <si>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</si>
  <si>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</si>
  <si>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</si>
  <si>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</si>
  <si>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</si>
  <si>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</si>
  <si>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</si>
  <si>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</si>
  <si>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</si>
  <si>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</si>
  <si>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</si>
  <si>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</si>
  <si>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</si>
  <si>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</si>
  <si>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</si>
  <si>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</si>
  <si>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</si>
  <si>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</si>
  <si>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</si>
  <si>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</si>
  <si>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</si>
  <si>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</si>
  <si>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</si>
  <si>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</si>
  <si>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</si>
  <si>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</si>
  <si>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</si>
  <si>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</si>
  <si>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</si>
  <si>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</si>
  <si>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</si>
  <si>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</si>
  <si>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</si>
  <si>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</si>
  <si>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</si>
  <si>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</si>
  <si>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</si>
  <si>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</si>
  <si>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</si>
  <si>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</si>
  <si>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</si>
  <si>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</si>
  <si>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</si>
  <si>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</si>
  <si>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</si>
  <si>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</si>
  <si>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</si>
  <si>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</si>
  <si>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</si>
  <si>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</si>
  <si>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</si>
  <si>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</si>
  <si>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</si>
  <si>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</si>
  <si>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</si>
  <si>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</si>
  <si>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</si>
  <si>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</si>
  <si>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</si>
  <si>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</si>
  <si>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</si>
  <si>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</si>
  <si>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</si>
  <si>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</si>
  <si>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</si>
  <si>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</si>
  <si>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</si>
  <si>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</si>
  <si>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</si>
  <si>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</si>
  <si>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</si>
  <si>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</si>
  <si>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</si>
  <si>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</si>
  <si>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</si>
  <si>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</si>
  <si>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</si>
  <si>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</si>
  <si>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</si>
  <si>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</si>
  <si>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</si>
  <si>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</si>
  <si>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</si>
  <si>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</si>
  <si>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</si>
  <si>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</si>
  <si>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</si>
  <si>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</si>
  <si>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</si>
  <si>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</si>
  <si>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</si>
  <si>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</si>
  <si>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</si>
  <si>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</si>
  <si>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</si>
  <si>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</si>
  <si>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</si>
  <si>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</si>
  <si>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</si>
  <si>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</si>
  <si>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</si>
  <si>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</si>
  <si>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</si>
  <si>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</si>
  <si>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</si>
  <si>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</si>
  <si>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</si>
  <si>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</si>
  <si>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</si>
  <si>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</si>
  <si>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</si>
  <si>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</si>
  <si>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</si>
  <si>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</si>
  <si>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</si>
  <si>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</si>
  <si>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</si>
  <si>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</si>
  <si>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</si>
  <si>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</si>
  <si>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</si>
  <si>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</si>
  <si>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</si>
  <si>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</si>
  <si>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</si>
  <si>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</si>
  <si>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</si>
  <si>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</si>
  <si>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</si>
  <si>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</si>
  <si>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</si>
  <si>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</si>
  <si>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</si>
  <si>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</si>
  <si>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</si>
  <si>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</si>
  <si>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</si>
  <si>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</si>
  <si>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</si>
  <si>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</si>
  <si>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</si>
  <si>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</si>
  <si>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</si>
  <si>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</si>
  <si>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</si>
  <si>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</si>
  <si>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</si>
  <si>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</si>
  <si>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</si>
  <si>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</si>
  <si>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</si>
  <si>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</si>
  <si>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</si>
  <si>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</si>
  <si>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</si>
  <si>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</si>
  <si>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</si>
  <si>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</si>
  <si>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</si>
  <si>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</si>
  <si>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</si>
  <si>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</si>
  <si>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</si>
  <si>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</si>
  <si>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</si>
  <si>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</si>
  <si>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</si>
  <si>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</si>
  <si>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</si>
  <si>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</si>
  <si>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</si>
  <si>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</si>
  <si>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</si>
  <si>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</si>
  <si>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</si>
  <si>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</si>
  <si>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</si>
  <si>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</si>
  <si>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</si>
  <si>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</si>
  <si>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</si>
  <si>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</si>
  <si>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</si>
  <si>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</si>
  <si>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</si>
  <si>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</si>
  <si>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</si>
  <si>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</si>
  <si>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</si>
  <si>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</si>
  <si>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</si>
  <si>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</si>
  <si>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</si>
  <si>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</si>
  <si>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</si>
  <si>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</si>
  <si>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</si>
  <si>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</si>
  <si>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</si>
  <si>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</si>
  <si>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</si>
  <si>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</si>
  <si>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</si>
  <si>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</si>
  <si>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</si>
  <si>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</si>
  <si>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</si>
  <si>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</si>
  <si>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</si>
  <si>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</si>
  <si>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</si>
  <si>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</si>
  <si>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</si>
  <si>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</si>
  <si>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</si>
  <si>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</si>
  <si>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</si>
  <si>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</si>
  <si>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</si>
  <si>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</si>
  <si>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</si>
  <si>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</si>
  <si>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</si>
  <si>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</si>
  <si>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</si>
  <si>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</si>
  <si>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</si>
  <si>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</si>
  <si>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</si>
  <si>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</si>
  <si>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</si>
  <si>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</si>
  <si>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</si>
  <si>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</si>
  <si>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</si>
  <si>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</si>
  <si>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</si>
  <si>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</si>
  <si>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</si>
  <si>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</si>
  <si>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</si>
  <si>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</si>
  <si>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</si>
  <si>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</si>
  <si>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</si>
  <si>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</si>
  <si>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</si>
  <si>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</si>
  <si>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</si>
  <si>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</si>
  <si>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</si>
  <si>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</si>
  <si>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</si>
  <si>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</si>
  <si>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</si>
  <si>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</si>
  <si>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</si>
  <si>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</si>
  <si>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</si>
  <si>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</si>
  <si>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</si>
  <si>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</si>
  <si>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</si>
  <si>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</si>
  <si>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</si>
  <si>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</si>
  <si>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</si>
  <si>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</si>
  <si>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</si>
  <si>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</si>
  <si>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</si>
  <si>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</si>
  <si>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</si>
  <si>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</si>
  <si>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</si>
  <si>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</si>
  <si>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</si>
  <si>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</si>
  <si>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</si>
  <si>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</si>
  <si>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</si>
  <si>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</si>
  <si>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</si>
  <si>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</si>
  <si>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</si>
  <si>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</si>
  <si>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</si>
  <si>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</si>
  <si>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</si>
  <si>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</si>
  <si>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</si>
  <si>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</si>
  <si>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</si>
  <si>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</si>
  <si>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</si>
  <si>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</si>
  <si>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</si>
  <si>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</si>
  <si>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</si>
  <si>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</si>
  <si>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</si>
  <si>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</si>
  <si>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</si>
  <si>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</si>
  <si>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</si>
  <si>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</si>
  <si>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</si>
  <si>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</si>
  <si>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</si>
  <si>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</si>
  <si>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</si>
  <si>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</si>
  <si>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</si>
  <si>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</si>
  <si>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</si>
  <si>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</si>
  <si>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</si>
  <si>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</si>
  <si>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</si>
  <si>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</si>
  <si>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</si>
  <si>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</si>
  <si>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</si>
  <si>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</si>
  <si>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</si>
  <si>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</si>
  <si>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</si>
  <si>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</si>
  <si>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</si>
  <si>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</si>
  <si>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</si>
  <si>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</si>
  <si>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</si>
  <si>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</si>
  <si>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</si>
  <si>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</si>
  <si>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</si>
  <si>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</si>
  <si>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</si>
  <si>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</si>
  <si>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</si>
  <si>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</si>
  <si>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</si>
  <si>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</si>
  <si>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</si>
  <si>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</si>
  <si>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</si>
  <si>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</si>
  <si>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</si>
  <si>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</si>
  <si>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</si>
  <si>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</si>
  <si>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</si>
  <si>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</si>
  <si>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</si>
  <si>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</si>
  <si>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</si>
  <si>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</si>
  <si>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</si>
  <si>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</si>
  <si>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</si>
  <si>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</si>
  <si>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</si>
  <si>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</si>
  <si>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</si>
  <si>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</si>
  <si>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</si>
  <si>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</si>
  <si>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</si>
  <si>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</si>
  <si>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</si>
  <si>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</si>
  <si>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</si>
  <si>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</si>
  <si>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</si>
  <si>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</si>
  <si>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</si>
  <si>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</si>
  <si>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</si>
  <si>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</si>
  <si>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</si>
  <si>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</si>
  <si>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</si>
  <si>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</si>
  <si>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</si>
  <si>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</si>
  <si>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</si>
  <si>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</si>
  <si>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</si>
  <si>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</si>
  <si>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</si>
  <si>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</si>
  <si>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</si>
  <si>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</si>
  <si>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</si>
  <si>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</si>
  <si>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</si>
  <si>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</si>
  <si>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</si>
  <si>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</si>
  <si>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</si>
  <si>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</si>
  <si>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</si>
  <si>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</si>
  <si>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</si>
  <si>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</si>
  <si>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</si>
  <si>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</si>
  <si>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</si>
  <si>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</si>
  <si>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</si>
  <si>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</si>
  <si>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</si>
  <si>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</si>
  <si>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</si>
  <si>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</si>
  <si>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</si>
  <si>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</si>
  <si>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</si>
  <si>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</si>
  <si>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</si>
  <si>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</si>
  <si>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</si>
  <si>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</si>
  <si>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</si>
  <si>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</si>
  <si>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</si>
  <si>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</si>
  <si>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</si>
  <si>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</si>
  <si>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</si>
  <si>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</si>
  <si>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</si>
  <si>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</si>
  <si>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</si>
  <si>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</si>
  <si>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</si>
  <si>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</si>
  <si>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</si>
  <si>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</si>
  <si>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</si>
  <si>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</si>
  <si>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</si>
  <si>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</si>
  <si>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</si>
  <si>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</si>
  <si>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</si>
  <si>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</si>
  <si>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</si>
  <si>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</si>
  <si>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</si>
  <si>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</si>
  <si>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</si>
  <si>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</si>
  <si>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</si>
  <si>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</si>
  <si>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</si>
  <si>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</si>
  <si>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</si>
  <si>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</si>
  <si>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</si>
  <si>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</si>
  <si>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</si>
  <si>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</si>
  <si>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</si>
  <si>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</si>
  <si>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</si>
  <si>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</si>
  <si>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</si>
  <si>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</si>
  <si>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</si>
  <si>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</si>
  <si>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</si>
  <si>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</si>
  <si>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</si>
  <si>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</si>
  <si>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</si>
  <si>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</si>
  <si>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</si>
  <si>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</si>
  <si>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</si>
  <si>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</si>
  <si>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</si>
  <si>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</si>
  <si>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</si>
  <si>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</si>
  <si>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</si>
  <si>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</si>
  <si>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</si>
  <si>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</si>
  <si>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</si>
  <si>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</si>
  <si>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</si>
  <si>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</si>
  <si>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</si>
  <si>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</si>
  <si>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</si>
  <si>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</si>
  <si>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</si>
  <si>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</si>
  <si>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</si>
  <si>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</si>
  <si>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</si>
  <si>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</si>
  <si>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</si>
  <si>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</si>
  <si>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</si>
  <si>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</si>
  <si>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</si>
  <si>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</si>
  <si>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</si>
  <si>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</si>
  <si>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</si>
  <si>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</si>
  <si>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</si>
  <si>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</si>
  <si>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</si>
  <si>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</si>
  <si>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</si>
  <si>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</si>
  <si>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</si>
  <si>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</si>
  <si>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</si>
  <si>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</si>
  <si>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</si>
  <si>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</si>
  <si>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</si>
  <si>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</si>
  <si>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</si>
  <si>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</si>
  <si>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</si>
  <si>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</si>
  <si>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</si>
  <si>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</si>
  <si>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</si>
  <si>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</si>
  <si>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</si>
  <si>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</si>
  <si>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</si>
  <si>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</si>
  <si>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</si>
  <si>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</si>
  <si>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</si>
  <si>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</si>
  <si>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</si>
  <si>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</si>
  <si>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</si>
  <si>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</si>
  <si>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</si>
  <si>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</si>
  <si>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</si>
  <si>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</si>
  <si>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</si>
  <si>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</si>
  <si>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</si>
  <si>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</si>
  <si>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</si>
  <si>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</si>
  <si>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</si>
  <si>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</si>
  <si>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</si>
  <si>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</si>
  <si>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</si>
  <si>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</si>
  <si>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</si>
  <si>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</si>
  <si>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</si>
  <si>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</si>
  <si>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</si>
  <si>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</si>
  <si>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</si>
  <si>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</si>
  <si>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</si>
  <si>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</si>
  <si>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</si>
  <si>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</si>
  <si>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</si>
  <si>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</si>
  <si>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</si>
  <si>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</si>
  <si>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</si>
  <si>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</si>
  <si>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</si>
  <si>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</si>
  <si>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</si>
  <si>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</si>
  <si>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</si>
  <si>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</si>
  <si>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</si>
  <si>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</si>
  <si>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</si>
  <si>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</si>
  <si>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</si>
  <si>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</si>
  <si>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</si>
  <si>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</si>
  <si>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</si>
  <si>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</si>
  <si>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</si>
  <si>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</si>
  <si>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</si>
  <si>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</si>
  <si>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</si>
  <si>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</si>
  <si>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</si>
  <si>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</si>
  <si>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</si>
  <si>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</si>
  <si>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</si>
  <si>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</si>
  <si>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</si>
  <si>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</si>
  <si>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</si>
  <si>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</si>
  <si>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</si>
  <si>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</si>
  <si>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</si>
  <si>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</si>
  <si>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</si>
  <si>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</si>
  <si>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</si>
  <si>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</si>
  <si>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</si>
  <si>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</si>
  <si>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</si>
  <si>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</si>
  <si>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</si>
  <si>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</si>
  <si>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</si>
  <si>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</si>
  <si>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</si>
  <si>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</si>
  <si>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</si>
  <si>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</si>
  <si>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</si>
  <si>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</si>
  <si>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</si>
  <si>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</si>
  <si>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</si>
  <si>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</si>
  <si>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</si>
  <si>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</si>
  <si>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</si>
  <si>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</si>
  <si>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</si>
  <si>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</si>
  <si>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</si>
  <si>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</si>
  <si>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</si>
  <si>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</si>
  <si>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</si>
  <si>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</si>
  <si>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</si>
  <si>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</si>
  <si>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</si>
  <si>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</si>
  <si>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</si>
  <si>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</si>
  <si>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</si>
  <si>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</si>
  <si>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</si>
  <si>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</si>
  <si>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</si>
  <si>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</si>
  <si>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</si>
  <si>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</si>
  <si>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</si>
  <si>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</si>
  <si>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</si>
  <si>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</si>
  <si>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</si>
  <si>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</si>
  <si>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</si>
  <si>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</si>
  <si>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</si>
  <si>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</si>
  <si>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</si>
  <si>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</si>
  <si>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</si>
  <si>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</si>
  <si>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</si>
  <si>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</si>
  <si>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</si>
  <si>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</si>
  <si>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</si>
  <si>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</si>
  <si>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</si>
  <si>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</si>
  <si>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</si>
  <si>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</si>
  <si>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</si>
  <si>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</si>
  <si>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</si>
  <si>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</si>
  <si>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</si>
  <si>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</si>
  <si>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</si>
  <si>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</si>
  <si>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</si>
  <si>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</si>
  <si>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</si>
  <si>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</si>
  <si>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</si>
  <si>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</si>
  <si>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</si>
  <si>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</si>
  <si>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</si>
  <si>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</si>
  <si>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</si>
  <si>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</si>
  <si>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</si>
  <si>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</si>
  <si>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</si>
  <si>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</si>
  <si>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</si>
  <si>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</si>
  <si>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</si>
  <si>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</si>
  <si>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</si>
  <si>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</si>
  <si>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</si>
  <si>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</si>
  <si>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</si>
  <si>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</si>
  <si>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</si>
  <si>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</si>
  <si>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</si>
  <si>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</si>
  <si>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</si>
  <si>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</si>
  <si>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</si>
  <si>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</si>
  <si>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</si>
  <si>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</si>
  <si>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</si>
  <si>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</si>
  <si>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</si>
  <si>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</si>
  <si>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</si>
  <si>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</si>
  <si>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</si>
  <si>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</si>
  <si>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</si>
  <si>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</si>
  <si>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</si>
  <si>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</si>
  <si>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</si>
  <si>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</si>
  <si>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</si>
  <si>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</si>
  <si>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</si>
  <si>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</si>
  <si>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</si>
  <si>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</si>
  <si>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</si>
  <si>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</si>
  <si>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</si>
  <si>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</si>
  <si>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</si>
  <si>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</si>
  <si>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</si>
  <si>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</si>
  <si>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</si>
  <si>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</si>
  <si>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</si>
  <si>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</si>
  <si>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</si>
  <si>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</si>
  <si>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</si>
  <si>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</si>
  <si>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</si>
  <si>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</si>
  <si>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</si>
  <si>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</si>
  <si>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</si>
  <si>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</si>
  <si>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</si>
  <si>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</si>
  <si>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</si>
  <si>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</si>
  <si>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</si>
  <si>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</si>
  <si>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</si>
  <si>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</si>
  <si>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</si>
  <si>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</si>
  <si>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</si>
  <si>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</si>
  <si>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</si>
  <si>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</si>
  <si>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</si>
  <si>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</si>
  <si>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</si>
  <si>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</si>
  <si>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</si>
  <si>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</si>
  <si>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</si>
  <si>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</si>
  <si>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</si>
  <si>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</si>
  <si>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</si>
  <si>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</si>
  <si>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</si>
  <si>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</si>
  <si>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</si>
  <si>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</si>
  <si>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</si>
  <si>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</si>
  <si>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</si>
  <si>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</si>
  <si>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</si>
  <si>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</si>
  <si>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</si>
  <si>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</si>
  <si>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</si>
  <si>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</si>
  <si>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</si>
  <si>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</si>
  <si>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</si>
  <si>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</si>
  <si>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</si>
  <si>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</si>
  <si>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</si>
  <si>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</si>
  <si>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</si>
  <si>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</si>
  <si>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</si>
  <si>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</si>
  <si>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</si>
  <si>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</si>
  <si>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</si>
  <si>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</si>
  <si>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</si>
  <si>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</si>
  <si>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</si>
  <si>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</si>
  <si>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</si>
  <si>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</si>
  <si>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</si>
  <si>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</si>
  <si>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</si>
  <si>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</si>
  <si>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</si>
  <si>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</si>
  <si>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</si>
  <si>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</si>
  <si>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</si>
  <si>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</si>
  <si>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</si>
  <si>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</si>
  <si>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</si>
  <si>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</si>
  <si>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</si>
  <si>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</si>
  <si>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</si>
  <si>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</si>
  <si>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</si>
  <si>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</si>
  <si>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</si>
  <si>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</si>
  <si>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</si>
  <si>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</si>
  <si>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</si>
  <si>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</si>
  <si>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</si>
  <si>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</si>
  <si>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</si>
  <si>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</si>
  <si>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</si>
  <si>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</si>
  <si>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</si>
  <si>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</si>
  <si>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</si>
  <si>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</si>
  <si>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</si>
  <si>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</si>
  <si>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</si>
  <si>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</si>
  <si>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</si>
  <si>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</si>
  <si>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</si>
  <si>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</si>
  <si>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</si>
  <si>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</si>
  <si>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</si>
  <si>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</si>
  <si>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</si>
  <si>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</si>
  <si>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</si>
  <si>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</si>
  <si>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</si>
  <si>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</si>
  <si>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</si>
  <si>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</si>
  <si>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</si>
  <si>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</si>
  <si>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</si>
  <si>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</si>
  <si>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</si>
  <si>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</si>
  <si>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</si>
  <si>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</si>
  <si>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</si>
  <si>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</si>
  <si>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</si>
  <si>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</si>
  <si>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</si>
  <si>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</si>
  <si>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</si>
  <si>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</si>
  <si>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</si>
  <si>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</si>
  <si>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</si>
  <si>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</si>
  <si>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</si>
  <si>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</si>
  <si>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</si>
  <si>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</si>
  <si>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</si>
  <si>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</si>
  <si>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</si>
  <si>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</si>
  <si>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</si>
  <si>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</si>
  <si>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</si>
  <si>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</si>
  <si>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</si>
  <si>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</si>
  <si>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</si>
  <si>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</si>
  <si>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</si>
  <si>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</si>
  <si>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</si>
  <si>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</si>
  <si>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</si>
  <si>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</si>
  <si>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</si>
  <si>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</si>
  <si>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</si>
  <si>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</si>
  <si>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</si>
  <si>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</si>
  <si>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</si>
  <si>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</si>
  <si>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</si>
  <si>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</si>
  <si>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</si>
  <si>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</si>
  <si>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</si>
  <si>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</si>
  <si>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</si>
  <si>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</si>
  <si>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</si>
  <si>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</si>
  <si>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</si>
  <si>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</si>
  <si>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</si>
  <si>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</si>
  <si>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</si>
  <si>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</si>
  <si>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</si>
  <si>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</si>
  <si>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</si>
  <si>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</si>
  <si>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</si>
  <si>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</si>
  <si>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</si>
  <si>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</si>
  <si>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</si>
  <si>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</si>
  <si>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</si>
  <si>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</si>
  <si>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</si>
  <si>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</si>
  <si>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</si>
  <si>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</si>
  <si>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</si>
  <si>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</si>
  <si>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</si>
  <si>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</si>
  <si>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</si>
  <si>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</si>
  <si>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</si>
  <si>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</si>
  <si>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</si>
  <si>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</si>
  <si>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</si>
  <si>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</si>
  <si>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</si>
  <si>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</si>
  <si>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</si>
  <si>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</si>
  <si>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</si>
  <si>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</si>
  <si>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</si>
  <si>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</si>
  <si>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</si>
  <si>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</si>
  <si>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</si>
  <si>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</si>
  <si>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</si>
  <si>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</si>
  <si>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</si>
  <si>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</si>
  <si>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</si>
  <si>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</si>
  <si>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</si>
  <si>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</si>
  <si>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</si>
  <si>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</si>
  <si>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</si>
  <si>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</si>
  <si>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</si>
  <si>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</si>
  <si>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</si>
  <si>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</si>
  <si>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</si>
  <si>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</si>
  <si>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</si>
  <si>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</si>
  <si>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</si>
  <si>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</si>
  <si>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</si>
  <si>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</si>
  <si>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</si>
  <si>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</si>
  <si>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</si>
  <si>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</si>
  <si>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</si>
  <si>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</si>
  <si>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</si>
  <si>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</si>
  <si>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</si>
  <si>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</si>
  <si>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</si>
  <si>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</si>
  <si>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</si>
  <si>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</si>
  <si>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</si>
  <si>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</si>
  <si>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</si>
  <si>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</si>
  <si>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</si>
  <si>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</si>
  <si>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</si>
  <si>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</si>
  <si>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</si>
  <si>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</si>
  <si>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</si>
  <si>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</si>
  <si>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</si>
  <si>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</si>
  <si>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</si>
  <si>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</si>
  <si>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</si>
  <si>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</si>
  <si>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</si>
  <si>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</si>
  <si>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</si>
  <si>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</si>
  <si>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</si>
  <si>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</si>
  <si>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</si>
  <si>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</si>
  <si>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</si>
  <si>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</si>
  <si>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</si>
  <si>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</si>
  <si>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</si>
  <si>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</si>
  <si>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</si>
  <si>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</si>
  <si>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</si>
  <si>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</si>
  <si>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</si>
  <si>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</si>
  <si>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</si>
  <si>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</si>
  <si>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</si>
  <si>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</si>
  <si>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</si>
  <si>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</si>
  <si>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</si>
  <si>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</si>
  <si>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</si>
  <si>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</si>
  <si>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</si>
  <si>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</si>
  <si>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</si>
  <si>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</si>
  <si>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</si>
  <si>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</si>
  <si>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</si>
  <si>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</si>
  <si>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</si>
  <si>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</si>
  <si>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</si>
  <si>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</si>
  <si>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</si>
  <si>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</si>
  <si>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</si>
  <si>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</si>
  <si>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</si>
  <si>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</si>
  <si>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</si>
  <si>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</si>
  <si>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</si>
  <si>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</si>
  <si>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</si>
  <si>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</si>
  <si>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</si>
  <si>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</si>
  <si>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</si>
  <si>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</si>
  <si>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</si>
  <si>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</si>
  <si>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</si>
  <si>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</si>
  <si>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</si>
  <si>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</si>
  <si>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</si>
  <si>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</si>
  <si>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</si>
  <si>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</si>
  <si>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</si>
  <si>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</si>
  <si>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</si>
  <si>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</si>
  <si>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</si>
  <si>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</si>
  <si>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</si>
  <si>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</si>
  <si>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</si>
  <si>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</si>
  <si>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</si>
  <si>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</si>
  <si>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</si>
  <si>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</si>
  <si>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</si>
  <si>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</si>
  <si>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</si>
  <si>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</si>
  <si>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</si>
  <si>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</si>
  <si>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</si>
  <si>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</si>
  <si>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</si>
  <si>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</si>
  <si>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</si>
  <si>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</si>
  <si>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</si>
  <si>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</si>
  <si>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</si>
  <si>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</si>
  <si>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</si>
  <si>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</si>
  <si>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</si>
  <si>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</si>
  <si>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</si>
  <si>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</si>
  <si>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</si>
  <si>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</si>
  <si>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</si>
  <si>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</si>
  <si>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</si>
  <si>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</si>
  <si>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</si>
  <si>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</si>
  <si>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</si>
  <si>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</si>
  <si>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</si>
  <si>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</si>
  <si>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</si>
  <si>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</si>
  <si>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</si>
  <si>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</si>
  <si>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</si>
  <si>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</si>
  <si>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</si>
  <si>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</si>
  <si>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</si>
  <si>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</si>
  <si>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</si>
  <si>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</si>
  <si>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</si>
  <si>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</si>
  <si>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</si>
  <si>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</si>
  <si>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</si>
  <si>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</si>
  <si>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</si>
  <si>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</si>
  <si>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</si>
  <si>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</si>
  <si>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</si>
  <si>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</si>
  <si>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</si>
  <si>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</si>
  <si>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</si>
  <si>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</si>
  <si>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</si>
  <si>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</si>
  <si>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</si>
  <si>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</si>
  <si>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</si>
  <si>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</si>
  <si>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</si>
  <si>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</si>
  <si>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</si>
  <si>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</si>
  <si>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</si>
  <si>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</si>
  <si>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</si>
  <si>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</si>
  <si>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</si>
  <si>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</si>
  <si>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</si>
  <si>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</si>
  <si>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</si>
  <si>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</si>
  <si>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</si>
  <si>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</si>
  <si>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</si>
  <si>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</si>
  <si>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</si>
  <si>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</si>
  <si>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</si>
  <si>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</si>
  <si>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</si>
  <si>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</si>
  <si>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</si>
  <si>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</si>
  <si>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</si>
  <si>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</si>
  <si>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</si>
  <si>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</si>
  <si>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</si>
  <si>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</si>
  <si>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</si>
  <si>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</si>
  <si>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</si>
  <si>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</si>
  <si>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</si>
  <si>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</si>
  <si>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</si>
  <si>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</si>
  <si>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</si>
  <si>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</si>
  <si>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</si>
  <si>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</si>
  <si>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</si>
  <si>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</si>
  <si>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</si>
  <si>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</si>
  <si>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</si>
  <si>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</si>
  <si>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</si>
  <si>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</si>
  <si>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</si>
  <si>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</si>
  <si>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</si>
  <si>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</si>
  <si>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</si>
  <si>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</si>
  <si>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</si>
  <si>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</si>
  <si>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</si>
  <si>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</si>
  <si>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</si>
  <si>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</si>
  <si>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</si>
  <si>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</si>
  <si>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</si>
  <si>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</si>
  <si>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</si>
  <si>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</si>
  <si>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</si>
  <si>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</si>
  <si>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</si>
  <si>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</si>
  <si>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</si>
  <si>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</si>
  <si>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</si>
  <si>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</si>
  <si>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</si>
  <si>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</si>
  <si>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</si>
  <si>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</si>
  <si>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</si>
  <si>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</si>
  <si>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</si>
  <si>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</si>
  <si>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</si>
  <si>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</si>
  <si>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</si>
  <si>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</si>
  <si>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</si>
  <si>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</si>
  <si>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</si>
  <si>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</si>
  <si>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</si>
  <si>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</si>
  <si>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</si>
  <si>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</si>
  <si>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</si>
  <si>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</si>
  <si>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</si>
  <si>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</si>
  <si>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</si>
  <si>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</si>
  <si>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</si>
  <si>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</si>
  <si>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</si>
  <si>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</si>
  <si>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</si>
  <si>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</si>
  <si>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</si>
  <si>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</si>
  <si>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</si>
  <si>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</si>
  <si>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</si>
  <si>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</si>
  <si>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</si>
  <si>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</si>
  <si>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</si>
  <si>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</si>
  <si>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</si>
  <si>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</si>
  <si>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</si>
  <si>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</si>
  <si>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</si>
  <si>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</si>
  <si>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</si>
  <si>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</si>
  <si>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</si>
  <si>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</si>
  <si>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</si>
  <si>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</si>
  <si>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</si>
  <si>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</si>
  <si>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</si>
  <si>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</si>
  <si>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</si>
  <si>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</si>
  <si>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</si>
  <si>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</si>
  <si>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</si>
  <si>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</si>
  <si>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</si>
  <si>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</si>
  <si>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</si>
  <si>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</si>
  <si>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</si>
  <si>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</si>
  <si>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</si>
  <si>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</si>
  <si>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</si>
  <si>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</si>
  <si>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</si>
  <si>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</si>
  <si>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</si>
  <si>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</si>
  <si>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</si>
  <si>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</si>
  <si>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</si>
  <si>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</si>
  <si>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</si>
  <si>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</si>
  <si>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</si>
  <si>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</si>
  <si>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</si>
  <si>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</si>
  <si>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</si>
  <si>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</si>
  <si>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</si>
  <si>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</si>
  <si>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</si>
  <si>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</si>
  <si>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</si>
  <si>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</si>
  <si>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</si>
  <si>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</si>
  <si>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</si>
  <si>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</si>
  <si>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</si>
  <si>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</si>
  <si>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</si>
  <si>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</si>
  <si>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</si>
  <si>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</si>
  <si>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</si>
  <si>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</si>
  <si>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</si>
  <si>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</si>
  <si>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</si>
  <si>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</si>
  <si>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</si>
  <si>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</si>
  <si>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</si>
  <si>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</si>
  <si>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</si>
  <si>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</si>
  <si>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</si>
  <si>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</si>
  <si>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</si>
  <si>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</si>
  <si>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</si>
  <si>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</si>
  <si>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</si>
  <si>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</si>
  <si>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</si>
  <si>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</si>
  <si>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</si>
  <si>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</si>
  <si>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</si>
  <si>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</si>
  <si>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</si>
  <si>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</si>
  <si>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</si>
  <si>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</si>
  <si>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</si>
  <si>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</si>
  <si>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</si>
  <si>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</si>
  <si>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</si>
  <si>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</si>
  <si>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</si>
  <si>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</si>
  <si>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</si>
  <si>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</si>
  <si>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</si>
  <si>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</si>
  <si>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</si>
  <si>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</si>
  <si>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</si>
  <si>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</si>
  <si>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</si>
  <si>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</si>
  <si>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</si>
  <si>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</si>
  <si>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</si>
  <si>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</si>
  <si>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</si>
  <si>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</si>
  <si>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</si>
  <si>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</si>
  <si>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</si>
  <si>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</si>
  <si>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</si>
  <si>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</si>
  <si>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</si>
  <si>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</si>
  <si>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</si>
  <si>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</si>
  <si>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</si>
  <si>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</si>
  <si>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</si>
  <si>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</si>
  <si>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</si>
  <si>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</si>
  <si>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</si>
  <si>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</si>
  <si>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</si>
  <si>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</si>
  <si>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</si>
  <si>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</si>
  <si>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</si>
  <si>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</si>
  <si>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</si>
  <si>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</si>
  <si>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</si>
  <si>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</si>
  <si>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</si>
  <si>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</si>
  <si>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</si>
  <si>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</si>
  <si>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</si>
  <si>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</si>
  <si>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</si>
  <si>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</si>
  <si>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</si>
  <si>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</si>
  <si>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</si>
  <si>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</si>
  <si>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</si>
  <si>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</si>
  <si>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</si>
  <si>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</si>
  <si>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</si>
  <si>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</si>
  <si>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</si>
  <si>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</si>
  <si>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</si>
  <si>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</si>
  <si>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</si>
  <si>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</si>
  <si>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</si>
  <si>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</si>
  <si>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</si>
  <si>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</si>
  <si>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</si>
  <si>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</si>
  <si>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</si>
  <si>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</si>
  <si>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</si>
  <si>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</si>
  <si>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</si>
  <si>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</si>
  <si>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</si>
  <si>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</si>
  <si>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</si>
  <si>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</si>
  <si>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</si>
  <si>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</si>
  <si>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</si>
  <si>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</si>
  <si>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</si>
  <si>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</si>
  <si>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</si>
  <si>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</si>
  <si>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</si>
  <si>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</si>
  <si>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</si>
  <si>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</si>
  <si>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</si>
  <si>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</si>
  <si>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</si>
  <si>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</si>
  <si>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</si>
  <si>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</si>
  <si>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</si>
  <si>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</si>
  <si>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</si>
  <si>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</si>
  <si>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</si>
  <si>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</si>
  <si>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</si>
  <si>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</si>
  <si>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</si>
  <si>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</si>
  <si>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</si>
  <si>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</si>
  <si>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</si>
  <si>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</si>
  <si>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</si>
  <si>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</si>
  <si>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</si>
  <si>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</si>
  <si>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</si>
  <si>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</si>
  <si>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</si>
  <si>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</si>
  <si>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</si>
  <si>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</si>
  <si>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</si>
  <si>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</si>
  <si>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</si>
  <si>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</si>
  <si>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</si>
  <si>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</si>
  <si>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</si>
  <si>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</si>
  <si>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</si>
  <si>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</si>
  <si>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</si>
  <si>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</si>
  <si>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</si>
  <si>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</si>
  <si>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</si>
  <si>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</si>
  <si>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</si>
  <si>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</si>
  <si>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</si>
  <si>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</si>
  <si>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</si>
  <si>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</si>
  <si>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</si>
  <si>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</si>
  <si>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</si>
  <si>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</si>
  <si>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</si>
  <si>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</si>
  <si>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</si>
  <si>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</si>
  <si>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</si>
  <si>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</si>
  <si>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</si>
  <si>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</si>
  <si>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</si>
  <si>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</si>
  <si>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</si>
  <si>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</si>
  <si>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</si>
  <si>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</si>
  <si>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</si>
  <si>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</si>
  <si>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</si>
  <si>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</si>
  <si>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</si>
  <si>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</si>
  <si>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</si>
  <si>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</si>
  <si>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</si>
  <si>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</si>
  <si>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</si>
  <si>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</si>
  <si>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</si>
  <si>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</si>
  <si>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</si>
  <si>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</si>
  <si>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</si>
  <si>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</si>
  <si>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</si>
  <si>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</si>
  <si>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</si>
  <si>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</si>
  <si>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</si>
  <si>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</si>
  <si>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</si>
  <si>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</si>
  <si>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</si>
  <si>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</si>
  <si>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</si>
  <si>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</si>
  <si>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</si>
  <si>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</si>
  <si>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</si>
  <si>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</si>
  <si>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</si>
  <si>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</si>
  <si>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</si>
  <si>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</si>
  <si>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</si>
  <si>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</si>
  <si>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</si>
  <si>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</si>
  <si>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</si>
  <si>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</si>
  <si>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</si>
  <si>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</si>
  <si>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</si>
  <si>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</si>
  <si>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</si>
  <si>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</si>
  <si>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</si>
  <si>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</si>
  <si>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</si>
  <si>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</si>
  <si>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</si>
  <si>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</si>
  <si>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</si>
  <si>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</si>
  <si>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</si>
  <si>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</si>
  <si>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</si>
  <si>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</si>
  <si>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</si>
  <si>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</si>
  <si>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</si>
  <si>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</si>
  <si>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</si>
  <si>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</si>
  <si>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</si>
  <si>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</si>
  <si>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</si>
  <si>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</si>
  <si>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</si>
  <si>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</si>
  <si>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</si>
  <si>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</si>
  <si>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</si>
  <si>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</si>
  <si>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</si>
  <si>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</si>
  <si>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</si>
  <si>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</si>
  <si>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</si>
  <si>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</si>
  <si>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</si>
  <si>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</si>
  <si>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</si>
  <si>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</si>
  <si>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</si>
  <si>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</si>
  <si>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</si>
  <si>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</si>
  <si>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</si>
  <si>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</si>
  <si>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</si>
  <si>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</si>
  <si>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</si>
  <si>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</si>
  <si>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</si>
  <si>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</si>
  <si>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</si>
  <si>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</si>
  <si>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</si>
  <si>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</si>
  <si>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</si>
  <si>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</si>
  <si>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</si>
  <si>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</si>
  <si>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</si>
  <si>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</si>
  <si>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</si>
  <si>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</si>
  <si>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</si>
  <si>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</si>
  <si>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</si>
  <si>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</si>
  <si>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</si>
  <si>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</si>
  <si>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</si>
  <si>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</si>
  <si>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</si>
  <si>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</si>
  <si>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</si>
  <si>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</si>
  <si>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</si>
  <si>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</si>
  <si>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</si>
  <si>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</si>
  <si>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</si>
  <si>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</si>
  <si>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</si>
  <si>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</si>
  <si>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</si>
  <si>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</si>
  <si>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</si>
  <si>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</si>
  <si>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</si>
  <si>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</si>
  <si>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</si>
  <si>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</si>
  <si>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</si>
  <si>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</si>
  <si>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</si>
  <si>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</si>
  <si>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</si>
  <si>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</si>
  <si>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</si>
  <si>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</si>
  <si>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</si>
  <si>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</si>
  <si>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</si>
  <si>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</si>
  <si>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</si>
  <si>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</si>
  <si>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</si>
  <si>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</si>
  <si>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</si>
  <si>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</si>
  <si>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</si>
  <si>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</si>
  <si>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</si>
  <si>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</si>
  <si>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</si>
  <si>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</si>
  <si>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</si>
  <si>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</si>
  <si>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</si>
  <si>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</si>
  <si>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</si>
  <si>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</si>
  <si>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</si>
  <si>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</si>
  <si>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</si>
  <si>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</si>
  <si>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</si>
  <si>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</si>
  <si>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</si>
  <si>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</si>
  <si>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</si>
  <si>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</si>
  <si>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</si>
  <si>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</si>
  <si>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</si>
  <si>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</si>
  <si>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</si>
  <si>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</si>
  <si>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</si>
  <si>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</si>
  <si>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</si>
  <si>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</si>
  <si>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</si>
  <si>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</si>
  <si>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</si>
  <si>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</si>
  <si>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</si>
  <si>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</si>
  <si>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</si>
  <si>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</si>
  <si>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</si>
  <si>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</si>
  <si>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</si>
  <si>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</si>
  <si>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</si>
  <si>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</si>
  <si>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</si>
  <si>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</si>
  <si>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</si>
  <si>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</si>
  <si>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</si>
  <si>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</si>
  <si>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</si>
  <si>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</si>
  <si>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</si>
  <si>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</si>
  <si>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</si>
  <si>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</si>
  <si>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</si>
  <si>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</si>
  <si>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</si>
  <si>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</si>
  <si>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</si>
  <si>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</si>
  <si>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</si>
  <si>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</si>
  <si>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</si>
  <si>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</si>
  <si>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</si>
  <si>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</si>
  <si>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</si>
  <si>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</si>
  <si>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</si>
  <si>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</si>
  <si>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</si>
  <si>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</si>
  <si>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</si>
  <si>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</si>
  <si>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</si>
  <si>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</si>
  <si>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</si>
  <si>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</si>
  <si>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</si>
  <si>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</si>
  <si>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</si>
  <si>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</si>
  <si>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</si>
  <si>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</si>
  <si>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</si>
  <si>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</si>
  <si>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</si>
  <si>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</si>
  <si>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</si>
  <si>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</si>
  <si>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</si>
  <si>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</si>
  <si>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</si>
  <si>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</si>
  <si>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</si>
  <si>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</si>
  <si>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</si>
  <si>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</si>
  <si>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</si>
  <si>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</si>
  <si>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</si>
  <si>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</si>
  <si>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</si>
  <si>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</si>
  <si>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</si>
  <si>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</si>
  <si>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</si>
  <si>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</si>
  <si>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</si>
  <si>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</si>
  <si>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</si>
  <si>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</si>
  <si>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</si>
  <si>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</si>
  <si>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</si>
  <si>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</si>
  <si>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</si>
  <si>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</si>
  <si>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</si>
  <si>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</si>
  <si>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</si>
  <si>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</si>
  <si>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</si>
  <si>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</si>
  <si>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</si>
  <si>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</si>
  <si>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</si>
  <si>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</si>
  <si>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</si>
  <si>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</si>
  <si>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</si>
  <si>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</si>
  <si>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</si>
  <si>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</si>
  <si>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</si>
  <si>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</si>
  <si>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</si>
  <si>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</si>
  <si>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</si>
  <si>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</si>
  <si>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</si>
  <si>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</si>
  <si>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</si>
  <si>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</si>
  <si>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</si>
  <si>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</si>
  <si>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</si>
  <si>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</si>
  <si>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</si>
  <si>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</si>
  <si>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</si>
  <si>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</si>
  <si>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</si>
  <si>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</si>
  <si>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</si>
  <si>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</si>
  <si>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</si>
  <si>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</si>
  <si>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</si>
  <si>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</si>
  <si>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</si>
  <si>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</si>
  <si>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</si>
  <si>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</si>
  <si>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</si>
  <si>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</si>
  <si>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</si>
  <si>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</si>
  <si>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</si>
  <si>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</si>
  <si>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</si>
  <si>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</si>
  <si>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</si>
  <si>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</si>
  <si>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</si>
  <si>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</si>
  <si>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</si>
  <si>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</si>
  <si>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</si>
  <si>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</si>
  <si>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</si>
  <si>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</si>
  <si>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</si>
  <si>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</si>
  <si>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</si>
  <si>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</si>
  <si>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</si>
  <si>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</si>
  <si>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</si>
  <si>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</si>
  <si>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</si>
  <si>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</si>
  <si>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</si>
  <si>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</si>
  <si>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</si>
  <si>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</si>
  <si>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</si>
  <si>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</si>
  <si>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</si>
  <si>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</si>
  <si>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</si>
  <si>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</si>
  <si>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</si>
  <si>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</si>
  <si>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</si>
  <si>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</si>
  <si>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</si>
  <si>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</si>
  <si>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</si>
  <si>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</si>
  <si>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</si>
  <si>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</si>
  <si>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</si>
  <si>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</si>
  <si>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</si>
  <si>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</si>
  <si>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</si>
  <si>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</si>
  <si>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</si>
  <si>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</si>
  <si>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</si>
  <si>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</si>
  <si>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</si>
  <si>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</si>
  <si>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</si>
  <si>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</si>
  <si>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</si>
  <si>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</si>
  <si>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</si>
  <si>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</si>
  <si>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</si>
  <si>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</si>
  <si>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</si>
  <si>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</si>
  <si>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</si>
  <si>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</si>
  <si>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</si>
  <si>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</si>
  <si>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</si>
  <si>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</si>
  <si>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</si>
  <si>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</si>
  <si>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</si>
  <si>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</si>
  <si>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</si>
  <si>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</si>
  <si>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</si>
  <si>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</si>
  <si>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</si>
  <si>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</si>
  <si>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</si>
  <si>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</si>
  <si>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</si>
  <si>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</si>
  <si>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</si>
  <si>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</si>
  <si>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</si>
  <si>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</si>
  <si>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</si>
  <si>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</si>
  <si>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</si>
  <si>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</si>
  <si>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</si>
  <si>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</si>
  <si>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</si>
  <si>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</si>
  <si>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</si>
  <si>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</si>
  <si>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</si>
  <si>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</si>
  <si>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</si>
  <si>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</si>
  <si>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</si>
  <si>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</si>
  <si>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</si>
  <si>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</si>
  <si>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</si>
  <si>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</si>
  <si>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</si>
  <si>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</si>
  <si>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</si>
  <si>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</si>
  <si>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</si>
  <si>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</si>
  <si>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</si>
  <si>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</si>
  <si>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</si>
  <si>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</si>
  <si>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</si>
  <si>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</si>
  <si>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</si>
  <si>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</si>
  <si>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</si>
  <si>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</si>
  <si>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</si>
  <si>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</si>
  <si>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</si>
  <si>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</si>
  <si>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</si>
  <si>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</si>
  <si>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</si>
  <si>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</si>
  <si>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</si>
  <si>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</si>
  <si>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</si>
  <si>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</si>
  <si>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</si>
  <si>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</si>
  <si>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</si>
  <si>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</si>
  <si>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</si>
  <si>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</si>
  <si>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</si>
  <si>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</si>
  <si>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</si>
  <si>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</si>
  <si>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</si>
  <si>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</si>
  <si>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</si>
  <si>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</si>
  <si>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</si>
  <si>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</si>
  <si>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</si>
  <si>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</si>
  <si>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</si>
  <si>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</si>
  <si>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</si>
  <si>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</si>
  <si>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</si>
  <si>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</si>
  <si>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</si>
  <si>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</si>
  <si>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</si>
  <si>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</si>
  <si>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</si>
  <si>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</si>
  <si>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</si>
  <si>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</si>
  <si>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</si>
  <si>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</si>
  <si>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</si>
  <si>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</si>
  <si>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</si>
  <si>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</si>
  <si>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</si>
  <si>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</si>
  <si>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</si>
  <si>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</si>
  <si>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</si>
  <si>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</si>
  <si>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</si>
  <si>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</si>
  <si>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</si>
  <si>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</si>
  <si>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</si>
  <si>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</si>
  <si>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</si>
  <si>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</si>
  <si>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</si>
  <si>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</si>
  <si>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</si>
  <si>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</si>
  <si>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</si>
  <si>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</si>
  <si>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</si>
  <si>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</si>
  <si>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</si>
  <si>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</si>
  <si>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</si>
  <si>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</si>
  <si>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</si>
  <si>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</si>
  <si>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</si>
  <si>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</si>
  <si>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</si>
  <si>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</si>
  <si>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</si>
  <si>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</si>
  <si>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</si>
  <si>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</si>
  <si>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</si>
  <si>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</si>
  <si>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</si>
  <si>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</si>
  <si>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</si>
  <si>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</si>
  <si>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</si>
  <si>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</si>
  <si>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</si>
  <si>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</si>
  <si>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</si>
  <si>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</si>
  <si>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NOM_PRELEV_DETERM</t>
  </si>
  <si>
    <t xml:space="preserve">AQUASCOP BIOLOGIE site de Monptellier</t>
  </si>
  <si>
    <t xml:space="preserve">LB_STATION</t>
  </si>
  <si>
    <t xml:space="preserve">REAL DE JOUQUES A JOUQUES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</si>
  <si>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</si>
  <si>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</si>
  <si>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</si>
  <si>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</si>
  <si>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</si>
  <si>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</si>
  <si>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</si>
  <si>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</si>
  <si>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</si>
  <si>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</si>
  <si>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</si>
  <si>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</si>
  <si>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</si>
  <si>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</si>
  <si>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</si>
  <si>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</si>
  <si>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</si>
  <si>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</si>
  <si>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</si>
  <si>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</si>
  <si>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</si>
  <si>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</si>
  <si>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</si>
  <si>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</si>
  <si>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</si>
  <si>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</si>
  <si>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</si>
  <si>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</si>
  <si>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</si>
  <si>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</si>
  <si>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</si>
  <si>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</si>
  <si>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</si>
  <si>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</si>
  <si>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</si>
  <si>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</si>
  <si>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</si>
  <si>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</si>
  <si>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</si>
  <si>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</si>
  <si>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</si>
  <si>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</si>
  <si>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</si>
  <si>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</si>
  <si>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</si>
  <si>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</si>
  <si>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</si>
  <si>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</si>
  <si>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</si>
  <si>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</si>
  <si>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</si>
  <si>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</si>
  <si>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</si>
  <si>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</si>
  <si>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</si>
  <si>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</si>
  <si>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</si>
  <si>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</si>
  <si>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</si>
  <si>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</si>
  <si>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</si>
  <si>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</si>
  <si>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</si>
  <si>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</si>
  <si>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</si>
  <si>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</si>
  <si>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</si>
  <si>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</si>
  <si>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</si>
  <si>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</si>
  <si>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</si>
  <si>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</si>
  <si>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</si>
  <si>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</si>
  <si>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</si>
  <si>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</si>
  <si>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</si>
  <si>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</si>
  <si>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</si>
  <si>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</si>
  <si>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</si>
  <si>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</si>
  <si>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Diagnostique végétal rendu difficile par un fort concressionnement du cours d'eau. D'après riverain, rejet de step en amont.</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</si>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</sst>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c r="D9" s="26" t="s">
        <v>5179</v>
      </c>
      <c r="E9" s="27" t="s">
        <v>5180</v>
      </c>
      <c r="G9" s="25"/>
      <c r="H9" s="25"/>
    </row>
    <row r="10" customFormat="false" ht="15" hidden="false" customHeight="false" outlineLevel="0" collapsed="false">
      <c r="A10" s="26" t="s">
        <v>5181</v>
      </c>
      <c r="B10" s="28" t="s">
        <v>5182</v>
      </c>
      <c r="D10" s="26" t="s">
        <v>5183</v>
      </c>
      <c r="E10" s="29" t="n">
        <v>911254</v>
      </c>
      <c r="G10" s="25"/>
      <c r="H10" s="25"/>
    </row>
    <row r="11" customFormat="false" ht="15" hidden="false" customHeight="false" outlineLevel="0" collapsed="false">
      <c r="A11" s="26" t="s">
        <v>5184</v>
      </c>
      <c r="B11" s="30" t="n">
        <v>43285</v>
      </c>
      <c r="D11" s="26" t="s">
        <v>5185</v>
      </c>
      <c r="E11" s="29" t="n">
        <v>6285805</v>
      </c>
      <c r="G11" s="25"/>
      <c r="H11" s="25"/>
    </row>
    <row r="12" customFormat="false" ht="15" hidden="false" customHeight="false" outlineLevel="0" collapsed="false">
      <c r="A12" s="26" t="s">
        <v>5186</v>
      </c>
      <c r="B12" s="29" t="s">
        <v>5187</v>
      </c>
      <c r="D12" s="26" t="s">
        <v>5188</v>
      </c>
      <c r="E12" s="29" t="n">
        <v>911278</v>
      </c>
      <c r="G12" s="25"/>
      <c r="H12" s="25"/>
    </row>
    <row r="13" customFormat="false" ht="17.25" hidden="false" customHeight="true" outlineLevel="0" collapsed="false">
      <c r="A13" s="12"/>
      <c r="B13" s="31"/>
      <c r="D13" s="26" t="s">
        <v>5189</v>
      </c>
      <c r="E13" s="29" t="n">
        <v>6285171</v>
      </c>
    </row>
    <row r="14" s="32" customFormat="true" ht="15" hidden="false" customHeight="false" outlineLevel="0" collapsed="false">
      <c r="A14" s="18" t="s">
        <v>5190</v>
      </c>
      <c r="B14" s="18"/>
      <c r="C14" s="18"/>
      <c r="D14" s="18"/>
      <c r="E14" s="18"/>
    </row>
    <row r="15" customFormat="false" ht="15" hidden="false" customHeight="false" outlineLevel="0" collapsed="false">
      <c r="A15" s="33" t="s">
        <v>5191</v>
      </c>
      <c r="B15" s="34" t="s">
        <v>5192</v>
      </c>
      <c r="C15" s="35"/>
    </row>
    <row r="16" customFormat="false" ht="15" hidden="false" customHeight="false" outlineLevel="0" collapsed="false">
      <c r="A16" s="33" t="s">
        <v>5193</v>
      </c>
      <c r="B16" s="34" t="s">
        <v>5194</v>
      </c>
      <c r="C16" s="35"/>
    </row>
    <row r="17" customFormat="false" ht="15" hidden="false" customHeight="true" outlineLevel="0" collapsed="false">
      <c r="A17" s="36" t="s">
        <v>5195</v>
      </c>
      <c r="B17" s="37" t="s">
        <v>5196</v>
      </c>
      <c r="C17" s="38" t="n">
        <f aca="false">E10</f>
        <v>911254</v>
      </c>
    </row>
    <row r="18" customFormat="false" ht="15" hidden="false" customHeight="false" outlineLevel="0" collapsed="false">
      <c r="A18" s="36"/>
      <c r="B18" s="37" t="s">
        <v>5197</v>
      </c>
      <c r="C18" s="38" t="n">
        <f aca="false">E11</f>
        <v>6285805</v>
      </c>
    </row>
    <row r="19" customFormat="false" ht="15" hidden="false" customHeight="false" outlineLevel="0" collapsed="false">
      <c r="A19" s="33" t="s">
        <v>5198</v>
      </c>
      <c r="B19" s="39" t="n">
        <v>238</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4.1</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63</v>
      </c>
      <c r="D35" s="52" t="s">
        <v>5216</v>
      </c>
      <c r="E35" s="53" t="n">
        <v>37</v>
      </c>
    </row>
    <row r="36" s="56" customFormat="true" ht="15" hidden="false" customHeight="true" outlineLevel="0" collapsed="false">
      <c r="A36" s="54" t="s">
        <v>5217</v>
      </c>
      <c r="B36" s="34" t="n">
        <v>65</v>
      </c>
      <c r="C36" s="50"/>
      <c r="D36" s="55" t="s">
        <v>5218</v>
      </c>
      <c r="E36" s="34" t="n">
        <v>35</v>
      </c>
    </row>
    <row r="37" s="56" customFormat="true" ht="15" hidden="false" customHeight="true" outlineLevel="0" collapsed="false">
      <c r="A37" s="54" t="s">
        <v>5219</v>
      </c>
      <c r="B37" s="34" t="n">
        <v>4</v>
      </c>
      <c r="C37" s="50"/>
      <c r="D37" s="55" t="s">
        <v>5220</v>
      </c>
      <c r="E37" s="34" t="n">
        <v>4.3</v>
      </c>
    </row>
    <row r="38" s="56" customFormat="true" ht="15" hidden="false" customHeight="true" outlineLevel="0" collapsed="false">
      <c r="A38" s="54" t="s">
        <v>5221</v>
      </c>
      <c r="B38" s="34" t="n">
        <v>7</v>
      </c>
      <c r="C38" s="50"/>
      <c r="D38" s="55" t="s">
        <v>5221</v>
      </c>
      <c r="E38" s="34" t="n">
        <v>1</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t="n">
        <v>2</v>
      </c>
      <c r="C59" s="50"/>
      <c r="D59" s="26" t="s">
        <v>5240</v>
      </c>
      <c r="E59" s="62" t="n">
        <v>4</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t="n">
        <v>1</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2</v>
      </c>
      <c r="C75" s="50"/>
      <c r="D75" s="26" t="s">
        <v>5252</v>
      </c>
      <c r="E75" s="62" t="n">
        <v>3</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2</v>
      </c>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3</v>
      </c>
      <c r="C83" s="50"/>
      <c r="D83" s="26" t="s">
        <v>5258</v>
      </c>
      <c r="E83" s="62" t="n">
        <v>3</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5265</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372</v>
      </c>
      <c r="B97" s="76" t="str">
        <f aca="false">VLOOKUP(A97,'Ref Taxo'!A:B,2,FALSE())</f>
        <v>Bangia</v>
      </c>
      <c r="C97" s="77" t="n">
        <f aca="false">VLOOKUP(A97,'Ref Taxo'!A:D,4,FALSE())</f>
        <v>1153</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1.5</v>
      </c>
      <c r="E98" s="79" t="n">
        <v>0.3</v>
      </c>
      <c r="F98" s="79" t="s">
        <v>5273</v>
      </c>
    </row>
    <row r="99" customFormat="false" ht="15" hidden="false" customHeight="false" outlineLevel="0" collapsed="false">
      <c r="A99" s="75" t="s">
        <v>2801</v>
      </c>
      <c r="B99" s="76" t="str">
        <f aca="false">VLOOKUP(A99,'Ref Taxo'!A:B,2,FALSE())</f>
        <v>Lyngbya</v>
      </c>
      <c r="C99" s="77" t="n">
        <f aca="false">VLOOKUP(A99,'Ref Taxo'!A:D,4,FALSE())</f>
        <v>1107</v>
      </c>
      <c r="D99" s="78" t="n">
        <v>0.5</v>
      </c>
      <c r="E99" s="79"/>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0.5</v>
      </c>
      <c r="E100" s="79" t="n">
        <v>0.01</v>
      </c>
      <c r="F100" s="79" t="s">
        <v>5273</v>
      </c>
    </row>
    <row r="101" customFormat="false" ht="15" hidden="false" customHeight="false" outlineLevel="0" collapsed="false">
      <c r="A101" s="75" t="s">
        <v>5042</v>
      </c>
      <c r="B101" s="76" t="str">
        <f aca="false">VLOOKUP(A101,'Ref Taxo'!A:B,2,FALSE())</f>
        <v>Vaucheria</v>
      </c>
      <c r="C101" s="77" t="n">
        <f aca="false">VLOOKUP(A101,'Ref Taxo'!A:D,4,FALSE())</f>
        <v>1169</v>
      </c>
      <c r="D101" s="78" t="n">
        <v>1.1</v>
      </c>
      <c r="E101" s="79" t="n">
        <v>0.2</v>
      </c>
      <c r="F101" s="79" t="s">
        <v>5273</v>
      </c>
    </row>
    <row r="102" customFormat="false" ht="15" hidden="false" customHeight="false" outlineLevel="0" collapsed="false">
      <c r="A102" s="75" t="s">
        <v>3379</v>
      </c>
      <c r="B102" s="76" t="str">
        <f aca="false">VLOOKUP(A102,'Ref Taxo'!A:B,2,FALSE())</f>
        <v>Pellia</v>
      </c>
      <c r="C102" s="77" t="n">
        <f aca="false">VLOOKUP(A102,'Ref Taxo'!A:D,4,FALSE())</f>
        <v>1196</v>
      </c>
      <c r="D102" s="78" t="n">
        <v>0.01</v>
      </c>
      <c r="E102" s="79"/>
      <c r="F102" s="79" t="s">
        <v>5273</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1</v>
      </c>
      <c r="E103" s="79"/>
      <c r="F103" s="79" t="s">
        <v>5273</v>
      </c>
    </row>
    <row r="104" customFormat="false" ht="15" hidden="false" customHeight="false" outlineLevel="0" collapsed="false">
      <c r="A104" s="75" t="s">
        <v>2667</v>
      </c>
      <c r="B104" s="76" t="str">
        <f aca="false">VLOOKUP(A104,'Ref Taxo'!A:B,2,FALSE())</f>
        <v>Leptodictyum riparium</v>
      </c>
      <c r="C104" s="77" t="n">
        <f aca="false">VLOOKUP(A104,'Ref Taxo'!A:D,4,FALSE())</f>
        <v>1244</v>
      </c>
      <c r="D104" s="78" t="n">
        <v>0.75</v>
      </c>
      <c r="E104" s="79"/>
      <c r="F104" s="79" t="s">
        <v>5273</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0.8</v>
      </c>
      <c r="E105" s="79"/>
      <c r="F105" s="79" t="s">
        <v>5273</v>
      </c>
    </row>
    <row r="106" customFormat="false" ht="15" hidden="false" customHeight="false" outlineLevel="0" collapsed="false">
      <c r="A106" s="75" t="s">
        <v>62</v>
      </c>
      <c r="B106" s="76" t="str">
        <f aca="false">VLOOKUP(A106,'Ref Taxo'!A:B,2,FALSE())</f>
        <v>Agrostis stolonifera</v>
      </c>
      <c r="C106" s="77" t="n">
        <f aca="false">VLOOKUP(A106,'Ref Taxo'!A:D,4,FALSE())</f>
        <v>1543</v>
      </c>
      <c r="D106" s="78" t="n">
        <v>0.01</v>
      </c>
      <c r="E106" s="79"/>
      <c r="F106" s="79" t="s">
        <v>5273</v>
      </c>
    </row>
    <row r="107" customFormat="false" ht="15" hidden="false" customHeight="false" outlineLevel="0" collapsed="false">
      <c r="A107" s="75" t="s">
        <v>2380</v>
      </c>
      <c r="B107" s="76" t="str">
        <f aca="false">VLOOKUP(A107,'Ref Taxo'!A:B,2,FALSE())</f>
        <v>Iris pseudacorus</v>
      </c>
      <c r="C107" s="77" t="n">
        <f aca="false">VLOOKUP(A107,'Ref Taxo'!A:D,4,FALSE())</f>
        <v>1601</v>
      </c>
      <c r="D107" s="78" t="n">
        <v>0.01</v>
      </c>
      <c r="E107" s="79" t="n">
        <v>0.05</v>
      </c>
      <c r="F107" s="79" t="s">
        <v>5273</v>
      </c>
    </row>
    <row r="108" customFormat="false" ht="15" hidden="false" customHeight="false" outlineLevel="0" collapsed="false">
      <c r="A108" s="75" t="s">
        <v>2795</v>
      </c>
      <c r="B108" s="76" t="str">
        <f aca="false">VLOOKUP(A108,'Ref Taxo'!A:B,2,FALSE())</f>
        <v>Lycopus europaeus</v>
      </c>
      <c r="C108" s="77" t="n">
        <f aca="false">VLOOKUP(A108,'Ref Taxo'!A:D,4,FALSE())</f>
        <v>1789</v>
      </c>
      <c r="D108" s="78" t="n">
        <v>0.01</v>
      </c>
      <c r="E108" s="79"/>
      <c r="F108" s="79" t="s">
        <v>5273</v>
      </c>
    </row>
    <row r="109" customFormat="false" ht="15" hidden="false" customHeight="false" outlineLevel="0" collapsed="false">
      <c r="A109" s="75" t="s">
        <v>2832</v>
      </c>
      <c r="B109" s="76" t="str">
        <f aca="false">VLOOKUP(A109,'Ref Taxo'!A:B,2,FALSE())</f>
        <v>Lythrum salicaria</v>
      </c>
      <c r="C109" s="77" t="n">
        <f aca="false">VLOOKUP(A109,'Ref Taxo'!A:D,4,FALSE())</f>
        <v>1823</v>
      </c>
      <c r="D109" s="78" t="n">
        <v>0.01</v>
      </c>
      <c r="E109" s="79"/>
      <c r="F109" s="79" t="s">
        <v>5273</v>
      </c>
    </row>
    <row r="110" customFormat="false" ht="15" hidden="false" customHeight="false" outlineLevel="0" collapsed="false">
      <c r="A110" s="75" t="s">
        <v>1741</v>
      </c>
      <c r="B110" s="76" t="str">
        <f aca="false">VLOOKUP(A110,'Ref Taxo'!A:B,2,FALSE())</f>
        <v>Equisetum telmateia</v>
      </c>
      <c r="C110" s="77" t="n">
        <f aca="false">VLOOKUP(A110,'Ref Taxo'!A:D,4,FALSE())</f>
        <v>29958</v>
      </c>
      <c r="D110" s="78" t="n">
        <v>0.01</v>
      </c>
      <c r="E110" s="79" t="n">
        <v>0.01</v>
      </c>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2019-04-25T13:02:48Z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