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2600" sheetId="2" r:id="rId2"/>
    <sheet name="Mises à jour" sheetId="3" r:id="rId3"/>
  </sheets>
  <definedNames/>
  <calcPr calcId="145621"/>
</workbook>
</file>

<file path=xl/sharedStrings.xml><?xml version="1.0" encoding="utf-8"?>
<sst xmlns="http://schemas.openxmlformats.org/spreadsheetml/2006/main" count="6480" uniqueCount="5301">
  <si>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</si>
  <si>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</si>
  <si>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</si>
  <si>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</si>
  <si>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</si>
  <si>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</si>
  <si>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</si>
  <si>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</si>
  <si>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</si>
  <si>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</si>
  <si>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</si>
  <si>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</si>
  <si>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</si>
  <si>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</si>
  <si>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</si>
  <si>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</si>
  <si>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</si>
  <si>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</si>
  <si>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</si>
  <si>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</si>
  <si>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</si>
  <si>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</si>
  <si>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</si>
  <si>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</si>
  <si>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</si>
  <si>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</si>
  <si>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</si>
  <si>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</si>
  <si>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</si>
  <si>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</si>
  <si>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</si>
  <si>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</si>
  <si>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</si>
  <si>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</si>
  <si>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</si>
  <si>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</si>
  <si>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</si>
  <si>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</si>
  <si>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</si>
  <si>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</si>
  <si>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</si>
  <si>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</si>
  <si>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</si>
  <si>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</si>
  <si>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</si>
  <si>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</si>
  <si>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</si>
  <si>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</si>
  <si>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</si>
  <si>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</si>
  <si>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</si>
  <si>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</si>
  <si>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</si>
  <si>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</si>
  <si>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</si>
  <si>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</si>
  <si>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</si>
  <si>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</si>
  <si>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</si>
  <si>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</si>
  <si>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</si>
  <si>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</si>
  <si>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</si>
  <si>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</si>
  <si>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</si>
  <si>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</si>
  <si>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</si>
  <si>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</si>
  <si>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</si>
  <si>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</si>
  <si>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</si>
  <si>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</si>
  <si>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</si>
  <si>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</si>
  <si>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</si>
  <si>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</si>
  <si>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</si>
  <si>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</si>
  <si>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</si>
  <si>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</si>
  <si>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</si>
  <si>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</si>
  <si>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</si>
  <si>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</si>
  <si>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</si>
  <si>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</si>
  <si>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</si>
  <si>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</si>
  <si>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</si>
  <si>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</si>
  <si>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</si>
  <si>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</si>
  <si>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</si>
  <si>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</si>
  <si>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</si>
  <si>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</si>
  <si>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</si>
  <si>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</si>
  <si>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</si>
  <si>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</si>
  <si>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</si>
  <si>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</si>
  <si>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</si>
  <si>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</si>
  <si>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</si>
  <si>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</si>
  <si>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</si>
  <si>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</si>
  <si>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</si>
  <si>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</si>
  <si>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</si>
  <si>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</si>
  <si>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</si>
  <si>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</si>
  <si>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</si>
  <si>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</si>
  <si>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</si>
  <si>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</si>
  <si>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</si>
  <si>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</si>
  <si>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</si>
  <si>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</si>
  <si>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</si>
  <si>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</si>
  <si>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</si>
  <si>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</si>
  <si>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</si>
  <si>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</si>
  <si>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</si>
  <si>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</si>
  <si>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</si>
  <si>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</si>
  <si>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</si>
  <si>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</si>
  <si>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</si>
  <si>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</si>
  <si>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</si>
  <si>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</si>
  <si>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</si>
  <si>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</si>
  <si>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</si>
  <si>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</si>
  <si>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</si>
  <si>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</si>
  <si>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</si>
  <si>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</si>
  <si>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</si>
  <si>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</si>
  <si>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</si>
  <si>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</si>
  <si>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</si>
  <si>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</si>
  <si>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</si>
  <si>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</si>
  <si>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</si>
  <si>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</si>
  <si>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</si>
  <si>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</si>
  <si>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</si>
  <si>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</si>
  <si>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</si>
  <si>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</si>
  <si>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</si>
  <si>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</si>
  <si>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</si>
  <si>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</si>
  <si>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</si>
  <si>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</si>
  <si>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</si>
  <si>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</si>
  <si>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</si>
  <si>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</si>
  <si>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</si>
  <si>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</si>
  <si>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</si>
  <si>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</si>
  <si>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</si>
  <si>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</si>
  <si>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</si>
  <si>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</si>
  <si>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</si>
  <si>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</si>
  <si>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</si>
  <si>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</si>
  <si>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</si>
  <si>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</si>
  <si>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</si>
  <si>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</si>
  <si>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</si>
  <si>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</si>
  <si>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</si>
  <si>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</si>
  <si>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</si>
  <si>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</si>
  <si>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</si>
  <si>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</si>
  <si>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</si>
  <si>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</si>
  <si>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</si>
  <si>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</si>
  <si>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</si>
  <si>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</si>
  <si>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</si>
  <si>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</si>
  <si>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</si>
  <si>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</si>
  <si>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</si>
  <si>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</si>
  <si>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</si>
  <si>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</si>
  <si>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</si>
  <si>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</si>
  <si>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</si>
  <si>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</si>
  <si>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</si>
  <si>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</si>
  <si>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</si>
  <si>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</si>
  <si>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</si>
  <si>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</si>
  <si>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</si>
  <si>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</si>
  <si>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</si>
  <si>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</si>
  <si>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</si>
  <si>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</si>
  <si>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</si>
  <si>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</si>
  <si>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</si>
  <si>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</si>
  <si>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</si>
  <si>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</si>
  <si>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</si>
  <si>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</si>
  <si>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</si>
  <si>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</si>
  <si>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</si>
  <si>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</si>
  <si>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</si>
  <si>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</si>
  <si>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</si>
  <si>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</si>
  <si>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</si>
  <si>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</si>
  <si>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</si>
  <si>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</si>
  <si>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</si>
  <si>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</si>
  <si>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</si>
  <si>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</si>
  <si>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</si>
  <si>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</si>
  <si>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</si>
  <si>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</si>
  <si>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</si>
  <si>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</si>
  <si>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</si>
  <si>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</si>
  <si>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</si>
  <si>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</si>
  <si>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</si>
  <si>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</si>
  <si>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</si>
  <si>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</si>
  <si>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</si>
  <si>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</si>
  <si>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</si>
  <si>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</si>
  <si>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</si>
  <si>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</si>
  <si>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</si>
  <si>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</si>
  <si>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</si>
  <si>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</si>
  <si>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</si>
  <si>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</si>
  <si>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</si>
  <si>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</si>
  <si>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</si>
  <si>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</si>
  <si>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</si>
  <si>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</si>
  <si>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</si>
  <si>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</si>
  <si>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</si>
  <si>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</si>
  <si>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</si>
  <si>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</si>
  <si>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</si>
  <si>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</si>
  <si>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</si>
  <si>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</si>
  <si>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</si>
  <si>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</si>
  <si>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</si>
  <si>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</si>
  <si>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</si>
  <si>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</si>
  <si>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</si>
  <si>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</si>
  <si>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</si>
  <si>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</si>
  <si>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</si>
  <si>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</si>
  <si>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</si>
  <si>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</si>
  <si>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</si>
  <si>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</si>
  <si>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</si>
  <si>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</si>
  <si>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</si>
  <si>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</si>
  <si>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</si>
  <si>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</si>
  <si>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</si>
  <si>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</si>
  <si>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</si>
  <si>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</si>
  <si>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</si>
  <si>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</si>
  <si>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</si>
  <si>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</si>
  <si>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</si>
  <si>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</si>
  <si>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</si>
  <si>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</si>
  <si>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</si>
  <si>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</si>
  <si>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</si>
  <si>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</si>
  <si>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</si>
  <si>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</si>
  <si>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</si>
  <si>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</si>
  <si>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</si>
  <si>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</si>
  <si>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</si>
  <si>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</si>
  <si>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</si>
  <si>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</si>
  <si>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</si>
  <si>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</si>
  <si>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</si>
  <si>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</si>
  <si>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</si>
  <si>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</si>
  <si>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</si>
  <si>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</si>
  <si>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</si>
  <si>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</si>
  <si>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</si>
  <si>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</si>
  <si>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</si>
  <si>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</si>
  <si>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</si>
  <si>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</si>
  <si>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</si>
  <si>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</si>
  <si>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</si>
  <si>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</si>
  <si>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</si>
  <si>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</si>
  <si>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</si>
  <si>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</si>
  <si>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</si>
  <si>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</si>
  <si>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</si>
  <si>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</si>
  <si>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</si>
  <si>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</si>
  <si>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</si>
  <si>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</si>
  <si>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</si>
  <si>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</si>
  <si>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</si>
  <si>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</si>
  <si>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</si>
  <si>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</si>
  <si>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</si>
  <si>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</si>
  <si>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</si>
  <si>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</si>
  <si>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</si>
  <si>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</si>
  <si>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</si>
  <si>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</si>
  <si>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</si>
  <si>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</si>
  <si>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</si>
  <si>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</si>
  <si>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</si>
  <si>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</si>
  <si>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</si>
  <si>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</si>
  <si>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</si>
  <si>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</si>
  <si>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</si>
  <si>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</si>
  <si>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</si>
  <si>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</si>
  <si>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</si>
  <si>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</si>
  <si>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</si>
  <si>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</si>
  <si>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</si>
  <si>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</si>
  <si>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</si>
  <si>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</si>
  <si>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</si>
  <si>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</si>
  <si>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</si>
  <si>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</si>
  <si>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</si>
  <si>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</si>
  <si>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</si>
  <si>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</si>
  <si>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</si>
  <si>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</si>
  <si>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</si>
  <si>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</si>
  <si>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</si>
  <si>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</si>
  <si>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</si>
  <si>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</si>
  <si>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</si>
  <si>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</si>
  <si>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</si>
  <si>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</si>
  <si>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</si>
  <si>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</si>
  <si>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</si>
  <si>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</si>
  <si>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</si>
  <si>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</si>
  <si>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</si>
  <si>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</si>
  <si>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</si>
  <si>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</si>
  <si>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</si>
  <si>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</si>
  <si>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</si>
  <si>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</si>
  <si>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</si>
  <si>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</si>
  <si>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</si>
  <si>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</si>
  <si>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</si>
  <si>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</si>
  <si>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</si>
  <si>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</si>
  <si>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</si>
  <si>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</si>
  <si>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</si>
  <si>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</si>
  <si>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</si>
  <si>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</si>
  <si>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</si>
  <si>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</si>
  <si>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</si>
  <si>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</si>
  <si>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</si>
  <si>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</si>
  <si>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</si>
  <si>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</si>
  <si>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</si>
  <si>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</si>
  <si>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</si>
  <si>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</si>
  <si>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</si>
  <si>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</si>
  <si>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</si>
  <si>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</si>
  <si>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</si>
  <si>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</si>
  <si>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</si>
  <si>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</si>
  <si>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</si>
  <si>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</si>
  <si>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</si>
  <si>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</si>
  <si>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</si>
  <si>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</si>
  <si>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</si>
  <si>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</si>
  <si>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</si>
  <si>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</si>
  <si>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</si>
  <si>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</si>
  <si>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</si>
  <si>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</si>
  <si>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</si>
  <si>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</si>
  <si>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</si>
  <si>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</si>
  <si>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</si>
  <si>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</si>
  <si>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</si>
  <si>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</si>
  <si>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</si>
  <si>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</si>
  <si>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</si>
  <si>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</si>
  <si>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</si>
  <si>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</si>
  <si>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</si>
  <si>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</si>
  <si>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</si>
  <si>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</si>
  <si>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</si>
  <si>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</si>
  <si>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</si>
  <si>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</si>
  <si>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</si>
  <si>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</si>
  <si>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</si>
  <si>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</si>
  <si>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</si>
  <si>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</si>
  <si>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</si>
  <si>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</si>
  <si>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</si>
  <si>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</si>
  <si>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</si>
  <si>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</si>
  <si>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</si>
  <si>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</si>
  <si>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</si>
  <si>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</si>
  <si>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</si>
  <si>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</si>
  <si>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</si>
  <si>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</si>
  <si>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</si>
  <si>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</si>
  <si>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</si>
  <si>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</si>
  <si>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</si>
  <si>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</si>
  <si>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</si>
  <si>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</si>
  <si>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</si>
  <si>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</si>
  <si>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</si>
  <si>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</si>
  <si>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</si>
  <si>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</si>
  <si>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</si>
  <si>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</si>
  <si>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</si>
  <si>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</si>
  <si>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</si>
  <si>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</si>
  <si>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</si>
  <si>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</si>
  <si>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</si>
  <si>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</si>
  <si>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</si>
  <si>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</si>
  <si>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</si>
  <si>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</si>
  <si>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</si>
  <si>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</si>
  <si>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</si>
  <si>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</si>
  <si>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</si>
  <si>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</si>
  <si>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</si>
  <si>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</si>
  <si>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</si>
  <si>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</si>
  <si>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</si>
  <si>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</si>
  <si>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</si>
  <si>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</si>
  <si>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</si>
  <si>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</si>
  <si>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</si>
  <si>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</si>
  <si>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</si>
  <si>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</si>
  <si>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</si>
  <si>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</si>
  <si>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</si>
  <si>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</si>
  <si>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</si>
  <si>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</si>
  <si>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</si>
  <si>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</si>
  <si>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</si>
  <si>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</si>
  <si>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</si>
  <si>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</si>
  <si>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</si>
  <si>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</si>
  <si>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</si>
  <si>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</si>
  <si>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</si>
  <si>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</si>
  <si>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</si>
  <si>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</si>
  <si>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</si>
  <si>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</si>
  <si>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</si>
  <si>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</si>
  <si>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</si>
  <si>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</si>
  <si>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</si>
  <si>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</si>
  <si>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</si>
  <si>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</si>
  <si>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</si>
  <si>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</si>
  <si>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</si>
  <si>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</si>
  <si>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</si>
  <si>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</si>
  <si>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</si>
  <si>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</si>
  <si>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</si>
  <si>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</si>
  <si>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</si>
  <si>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</si>
  <si>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</si>
  <si>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</si>
  <si>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</si>
  <si>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</si>
  <si>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</si>
  <si>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</si>
  <si>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</si>
  <si>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</si>
  <si>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</si>
  <si>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</si>
  <si>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</si>
  <si>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</si>
  <si>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</si>
  <si>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</si>
  <si>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</si>
  <si>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</si>
  <si>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</si>
  <si>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</si>
  <si>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</si>
  <si>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</si>
  <si>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</si>
  <si>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</si>
  <si>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</si>
  <si>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</si>
  <si>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</si>
  <si>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</si>
  <si>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</si>
  <si>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</si>
  <si>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</si>
  <si>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</si>
  <si>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</si>
  <si>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</si>
  <si>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</si>
  <si>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</si>
  <si>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</si>
  <si>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</si>
  <si>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</si>
  <si>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</si>
  <si>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</si>
  <si>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</si>
  <si>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</si>
  <si>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</si>
  <si>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</si>
  <si>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</si>
  <si>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</si>
  <si>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</si>
  <si>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</si>
  <si>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</si>
  <si>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</si>
  <si>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</si>
  <si>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</si>
  <si>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</si>
  <si>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</si>
  <si>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</si>
  <si>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</si>
  <si>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</si>
  <si>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</si>
  <si>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</si>
  <si>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</si>
  <si>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</si>
  <si>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</si>
  <si>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</si>
  <si>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</si>
  <si>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</si>
  <si>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</si>
  <si>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</si>
  <si>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</si>
  <si>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</si>
  <si>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</si>
  <si>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</si>
  <si>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</si>
  <si>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</si>
  <si>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</si>
  <si>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</si>
  <si>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</si>
  <si>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</si>
  <si>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</si>
  <si>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</si>
  <si>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</si>
  <si>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</si>
  <si>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</si>
  <si>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</si>
  <si>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</si>
  <si>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</si>
  <si>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</si>
  <si>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</si>
  <si>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</si>
  <si>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</si>
  <si>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</si>
  <si>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</si>
  <si>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</si>
  <si>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</si>
  <si>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</si>
  <si>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</si>
  <si>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</si>
  <si>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</si>
  <si>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</si>
  <si>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</si>
  <si>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</si>
  <si>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</si>
  <si>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</si>
  <si>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</si>
  <si>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</si>
  <si>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</si>
  <si>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</si>
  <si>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</si>
  <si>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</si>
  <si>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</si>
  <si>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</si>
  <si>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</si>
  <si>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</si>
  <si>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</si>
  <si>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</si>
  <si>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</si>
  <si>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</si>
  <si>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</si>
  <si>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</si>
  <si>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</si>
  <si>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</si>
  <si>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</si>
  <si>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</si>
  <si>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</si>
  <si>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</si>
  <si>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</si>
  <si>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</si>
  <si>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</si>
  <si>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</si>
  <si>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</si>
  <si>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</si>
  <si>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</si>
  <si>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</si>
  <si>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</si>
  <si>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</si>
  <si>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</si>
  <si>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</si>
  <si>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</si>
  <si>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</si>
  <si>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</si>
  <si>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</si>
  <si>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</si>
  <si>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</si>
  <si>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</si>
  <si>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</si>
  <si>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</si>
  <si>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</si>
  <si>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</si>
  <si>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</si>
  <si>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</si>
  <si>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</si>
  <si>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</si>
  <si>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</si>
  <si>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</si>
  <si>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</si>
  <si>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</si>
  <si>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</si>
  <si>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</si>
  <si>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</si>
  <si>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</si>
  <si>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</si>
  <si>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</si>
  <si>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</si>
  <si>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</si>
  <si>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</si>
  <si>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</si>
  <si>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</si>
  <si>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</si>
  <si>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</si>
  <si>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</si>
  <si>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</si>
  <si>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</si>
  <si>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</si>
  <si>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</si>
  <si>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</si>
  <si>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</si>
  <si>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</si>
  <si>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</si>
  <si>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</si>
  <si>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</si>
  <si>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</si>
  <si>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</si>
  <si>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</si>
  <si>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</si>
  <si>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</si>
  <si>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</si>
  <si>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</si>
  <si>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</si>
  <si>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</si>
  <si>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</si>
  <si>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</si>
  <si>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</si>
  <si>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</si>
  <si>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</si>
  <si>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</si>
  <si>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</si>
  <si>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</si>
  <si>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</si>
  <si>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</si>
  <si>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</si>
  <si>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</si>
  <si>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</si>
  <si>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</si>
  <si>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</si>
  <si>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</si>
  <si>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</si>
  <si>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</si>
  <si>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</si>
  <si>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</si>
  <si>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</si>
  <si>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</si>
  <si>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</si>
  <si>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</si>
  <si>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</si>
  <si>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</si>
  <si>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</si>
  <si>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</si>
  <si>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</si>
  <si>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</si>
  <si>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</si>
  <si>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</si>
  <si>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</si>
  <si>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</si>
  <si>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</si>
  <si>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</si>
  <si>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</si>
  <si>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</si>
  <si>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</si>
  <si>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</si>
  <si>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</si>
  <si>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</si>
  <si>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</si>
  <si>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</si>
  <si>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</si>
  <si>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</si>
  <si>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</si>
  <si>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</si>
  <si>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</si>
  <si>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</si>
  <si>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</si>
  <si>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</si>
  <si>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</si>
  <si>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</si>
  <si>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</si>
  <si>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</si>
  <si>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</si>
  <si>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</si>
  <si>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</si>
  <si>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</si>
  <si>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</si>
  <si>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</si>
  <si>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</si>
  <si>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</si>
  <si>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</si>
  <si>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</si>
  <si>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</si>
  <si>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</si>
  <si>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</si>
  <si>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</si>
  <si>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</si>
  <si>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</si>
  <si>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</si>
  <si>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</si>
  <si>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</si>
  <si>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</si>
  <si>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</si>
  <si>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</si>
  <si>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</si>
  <si>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</si>
  <si>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</si>
  <si>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</si>
  <si>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</si>
  <si>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</si>
  <si>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</si>
  <si>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</si>
  <si>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</si>
  <si>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</si>
  <si>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</si>
  <si>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</si>
  <si>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</si>
  <si>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</si>
  <si>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</si>
  <si>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</si>
  <si>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</si>
  <si>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</si>
  <si>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</si>
  <si>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</si>
  <si>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</si>
  <si>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</si>
  <si>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</si>
  <si>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</si>
  <si>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</si>
  <si>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</si>
  <si>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</si>
  <si>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</si>
  <si>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</si>
  <si>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</si>
  <si>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</si>
  <si>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</si>
  <si>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</si>
  <si>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</si>
  <si>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</si>
  <si>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</si>
  <si>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</si>
  <si>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</si>
  <si>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</si>
  <si>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</si>
  <si>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</si>
  <si>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</si>
  <si>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</si>
  <si>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</si>
  <si>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</si>
  <si>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</si>
  <si>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</si>
  <si>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</si>
  <si>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</si>
  <si>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</si>
  <si>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</si>
  <si>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</si>
  <si>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</si>
  <si>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</si>
  <si>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</si>
  <si>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</si>
  <si>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</si>
  <si>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</si>
  <si>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</si>
  <si>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</si>
  <si>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</si>
  <si>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</si>
  <si>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</si>
  <si>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</si>
  <si>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</si>
  <si>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</si>
  <si>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</si>
  <si>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</si>
  <si>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</si>
  <si>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</si>
  <si>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</si>
  <si>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</si>
  <si>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</si>
  <si>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</si>
  <si>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</si>
  <si>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</si>
  <si>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</si>
  <si>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</si>
  <si>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</si>
  <si>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</si>
  <si>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</si>
  <si>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</si>
  <si>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</si>
  <si>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</si>
  <si>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</si>
  <si>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</si>
  <si>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</si>
  <si>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</si>
  <si>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</si>
  <si>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</si>
  <si>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</si>
  <si>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</si>
  <si>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</si>
  <si>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</si>
  <si>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</si>
  <si>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</si>
  <si>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</si>
  <si>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</si>
  <si>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</si>
  <si>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</si>
  <si>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</si>
  <si>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</si>
  <si>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</si>
  <si>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</si>
  <si>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</si>
  <si>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</si>
  <si>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</si>
  <si>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</si>
  <si>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</si>
  <si>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</si>
  <si>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</si>
  <si>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</si>
  <si>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</si>
  <si>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</si>
  <si>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</si>
  <si>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</si>
  <si>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</si>
  <si>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</si>
  <si>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</si>
  <si>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</si>
  <si>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</si>
  <si>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</si>
  <si>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</si>
  <si>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</si>
  <si>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</si>
  <si>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</si>
  <si>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</si>
  <si>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</si>
  <si>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</si>
  <si>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</si>
  <si>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</si>
  <si>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</si>
  <si>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</si>
  <si>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</si>
  <si>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</si>
  <si>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</si>
  <si>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</si>
  <si>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</si>
  <si>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</si>
  <si>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</si>
  <si>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</si>
  <si>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</si>
  <si>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</si>
  <si>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</si>
  <si>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</si>
  <si>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</si>
  <si>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</si>
  <si>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</si>
  <si>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</si>
  <si>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</si>
  <si>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</si>
  <si>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</si>
  <si>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</si>
  <si>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</si>
  <si>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</si>
  <si>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</si>
  <si>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</si>
  <si>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</si>
  <si>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</si>
  <si>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</si>
  <si>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</si>
  <si>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</si>
  <si>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</si>
  <si>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</si>
  <si>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</si>
  <si>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</si>
  <si>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</si>
  <si>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</si>
  <si>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</si>
  <si>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</si>
  <si>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</si>
  <si>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</si>
  <si>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</si>
  <si>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</si>
  <si>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</si>
  <si>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</si>
  <si>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</si>
  <si>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</si>
  <si>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</si>
  <si>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</si>
  <si>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</si>
  <si>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</si>
  <si>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</si>
  <si>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</si>
  <si>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</si>
  <si>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</si>
  <si>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</si>
  <si>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</si>
  <si>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</si>
  <si>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</si>
  <si>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</si>
  <si>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</si>
  <si>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</si>
  <si>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</si>
  <si>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</si>
  <si>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</si>
  <si>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</si>
  <si>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</si>
  <si>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</si>
  <si>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</si>
  <si>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</si>
  <si>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</si>
  <si>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</si>
  <si>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</si>
  <si>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</si>
  <si>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</si>
  <si>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</si>
  <si>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</si>
  <si>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</si>
  <si>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</si>
  <si>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</si>
  <si>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</si>
  <si>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</si>
  <si>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</si>
  <si>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</si>
  <si>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</si>
  <si>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</si>
  <si>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</si>
  <si>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</si>
  <si>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</si>
  <si>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</si>
  <si>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</si>
  <si>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</si>
  <si>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</si>
  <si>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</si>
  <si>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</si>
  <si>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</si>
  <si>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</si>
  <si>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</si>
  <si>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</si>
  <si>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</si>
  <si>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</si>
  <si>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</si>
  <si>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</si>
  <si>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</si>
  <si>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</si>
  <si>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</si>
  <si>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</si>
  <si>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</si>
  <si>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</si>
  <si>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</si>
  <si>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</si>
  <si>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</si>
  <si>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</si>
  <si>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</si>
  <si>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</si>
  <si>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</si>
  <si>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</si>
  <si>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</si>
  <si>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</si>
  <si>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</si>
  <si>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</si>
  <si>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</si>
  <si>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</si>
  <si>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</si>
  <si>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</si>
  <si>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</si>
  <si>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</si>
  <si>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</si>
  <si>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</si>
  <si>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</si>
  <si>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</si>
  <si>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</si>
  <si>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</si>
  <si>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</si>
  <si>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</si>
  <si>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</si>
  <si>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</si>
  <si>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</si>
  <si>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</si>
  <si>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</si>
  <si>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</si>
  <si>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</si>
  <si>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</si>
  <si>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</si>
  <si>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</si>
  <si>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</si>
  <si>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</si>
  <si>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</si>
  <si>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</si>
  <si>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</si>
  <si>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</si>
  <si>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</si>
  <si>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</si>
  <si>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</si>
  <si>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</si>
  <si>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</si>
  <si>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</si>
  <si>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</si>
  <si>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</si>
  <si>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</si>
  <si>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</si>
  <si>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</si>
  <si>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</si>
  <si>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</si>
  <si>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</si>
  <si>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</si>
  <si>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</si>
  <si>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</si>
  <si>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</si>
  <si>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</si>
  <si>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</si>
  <si>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</si>
  <si>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</si>
  <si>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</si>
  <si>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</si>
  <si>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</si>
  <si>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</si>
  <si>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</si>
  <si>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</si>
  <si>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</si>
  <si>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</si>
  <si>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</si>
  <si>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</si>
  <si>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</si>
  <si>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</si>
  <si>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</si>
  <si>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</si>
  <si>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</si>
  <si>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</si>
  <si>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</si>
  <si>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</si>
  <si>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</si>
  <si>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</si>
  <si>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</si>
  <si>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</si>
  <si>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</si>
  <si>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</si>
  <si>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</si>
  <si>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</si>
  <si>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</si>
  <si>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</si>
  <si>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</si>
  <si>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</si>
  <si>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</si>
  <si>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</si>
  <si>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</si>
  <si>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</si>
  <si>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</si>
  <si>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</si>
  <si>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</si>
  <si>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</si>
  <si>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</si>
  <si>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</si>
  <si>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</si>
  <si>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</si>
  <si>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</si>
  <si>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</si>
  <si>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</si>
  <si>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</si>
  <si>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</si>
  <si>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</si>
  <si>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</si>
  <si>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</si>
  <si>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</si>
  <si>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</si>
  <si>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</si>
  <si>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</si>
  <si>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</si>
  <si>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</si>
  <si>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</si>
  <si>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</si>
  <si>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</si>
  <si>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</si>
  <si>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</si>
  <si>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</si>
  <si>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</si>
  <si>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</si>
  <si>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</si>
  <si>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</si>
  <si>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</si>
  <si>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</si>
  <si>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</si>
  <si>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</si>
  <si>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</si>
  <si>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</si>
  <si>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</si>
  <si>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</si>
  <si>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</si>
  <si>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</si>
  <si>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</si>
  <si>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</si>
  <si>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</si>
  <si>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</si>
  <si>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</si>
  <si>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</si>
  <si>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</si>
  <si>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</si>
  <si>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</si>
  <si>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</si>
  <si>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</si>
  <si>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</si>
  <si>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</si>
  <si>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</si>
  <si>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</si>
  <si>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</si>
  <si>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</si>
  <si>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</si>
  <si>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</si>
  <si>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</si>
  <si>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</si>
  <si>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</si>
  <si>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</si>
  <si>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</si>
  <si>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</si>
  <si>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</si>
  <si>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</si>
  <si>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</si>
  <si>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</si>
  <si>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</si>
  <si>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</si>
  <si>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</si>
  <si>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</si>
  <si>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</si>
  <si>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</si>
  <si>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</si>
  <si>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</si>
  <si>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</si>
  <si>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</si>
  <si>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</si>
  <si>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</si>
  <si>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</si>
  <si>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</si>
  <si>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</si>
  <si>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</si>
  <si>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</si>
  <si>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</si>
  <si>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</si>
  <si>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</si>
  <si>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</si>
  <si>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</si>
  <si>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</si>
  <si>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</si>
  <si>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</si>
  <si>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</si>
  <si>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</si>
  <si>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</si>
  <si>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</si>
  <si>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</si>
  <si>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</si>
  <si>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</si>
  <si>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</si>
  <si>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</si>
  <si>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</si>
  <si>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</si>
  <si>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</si>
  <si>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</si>
  <si>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</si>
  <si>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</si>
  <si>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</si>
  <si>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</si>
  <si>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</si>
  <si>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</si>
  <si>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</si>
  <si>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</si>
  <si>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</si>
  <si>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</si>
  <si>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</si>
  <si>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</si>
  <si>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</si>
  <si>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</si>
  <si>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</si>
  <si>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</si>
  <si>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</si>
  <si>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</si>
  <si>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</si>
  <si>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</si>
  <si>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</si>
  <si>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</si>
  <si>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</si>
  <si>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</si>
  <si>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</si>
  <si>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</si>
  <si>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</si>
  <si>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</si>
  <si>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</si>
  <si>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</si>
  <si>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</si>
  <si>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</si>
  <si>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</si>
  <si>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</si>
  <si>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</si>
  <si>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</si>
  <si>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</si>
  <si>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</si>
  <si>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</si>
  <si>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</si>
  <si>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</si>
  <si>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</si>
  <si>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</si>
  <si>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</si>
  <si>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</si>
  <si>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</si>
  <si>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</si>
  <si>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</si>
  <si>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</si>
  <si>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</si>
  <si>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</si>
  <si>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</si>
  <si>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</si>
  <si>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</si>
  <si>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</si>
  <si>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</si>
  <si>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</si>
  <si>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</si>
  <si>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</si>
  <si>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</si>
  <si>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</si>
  <si>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</si>
  <si>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</si>
  <si>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</si>
  <si>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</si>
  <si>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</si>
  <si>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</si>
  <si>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</si>
  <si>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</si>
  <si>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</si>
  <si>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</si>
  <si>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</si>
  <si>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</si>
  <si>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</si>
  <si>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</si>
  <si>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</si>
  <si>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</si>
  <si>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</si>
  <si>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</si>
  <si>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</si>
  <si>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</si>
  <si>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</si>
  <si>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</si>
  <si>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</si>
  <si>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</si>
  <si>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</si>
  <si>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</si>
  <si>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</si>
  <si>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</si>
  <si>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</si>
  <si>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</si>
  <si>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</si>
  <si>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</si>
  <si>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</si>
  <si>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</si>
  <si>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</si>
  <si>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</si>
  <si>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</si>
  <si>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</si>
  <si>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</si>
  <si>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</si>
  <si>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</si>
  <si>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</si>
  <si>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</si>
  <si>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</si>
  <si>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</si>
  <si>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</si>
  <si>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</si>
  <si>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</si>
  <si>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</si>
  <si>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</si>
  <si>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</si>
  <si>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</si>
  <si>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</si>
  <si>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</si>
  <si>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</si>
  <si>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</si>
  <si>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</si>
  <si>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</si>
  <si>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</si>
  <si>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</si>
  <si>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</si>
  <si>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</si>
  <si>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</si>
  <si>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</si>
  <si>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</si>
  <si>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</si>
  <si>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</si>
  <si>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</si>
  <si>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</si>
  <si>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</si>
  <si>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</si>
  <si>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</si>
  <si>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</si>
  <si>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</si>
  <si>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</si>
  <si>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</si>
  <si>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</si>
  <si>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</si>
  <si>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</si>
  <si>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</si>
  <si>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</si>
  <si>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</si>
  <si>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</si>
  <si>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</si>
  <si>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</si>
  <si>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</si>
  <si>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</si>
  <si>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</si>
  <si>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</si>
  <si>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</si>
  <si>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</si>
  <si>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</si>
  <si>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</si>
  <si>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</si>
  <si>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</si>
  <si>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</si>
  <si>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</si>
  <si>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</si>
  <si>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</si>
  <si>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</si>
  <si>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</si>
  <si>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</si>
  <si>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</si>
  <si>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</si>
  <si>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</si>
  <si>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</si>
  <si>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</si>
  <si>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</si>
  <si>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</si>
  <si>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</si>
  <si>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</si>
  <si>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</si>
  <si>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</si>
  <si>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</si>
  <si>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</si>
  <si>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</si>
  <si>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</si>
  <si>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</si>
  <si>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</si>
  <si>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</si>
  <si>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</si>
  <si>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</si>
  <si>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</si>
  <si>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</si>
  <si>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</si>
  <si>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</si>
  <si>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</si>
  <si>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</si>
  <si>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</si>
  <si>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</si>
  <si>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</si>
  <si>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</si>
  <si>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</si>
  <si>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</si>
  <si>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</si>
  <si>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</si>
  <si>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</si>
  <si>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</si>
  <si>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</si>
  <si>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</si>
  <si>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</si>
  <si>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</si>
  <si>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</si>
  <si>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</si>
  <si>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</si>
  <si>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</si>
  <si>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</si>
  <si>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</si>
  <si>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</si>
  <si>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</si>
  <si>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</si>
  <si>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</si>
  <si>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</si>
  <si>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</si>
  <si>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</si>
  <si>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</si>
  <si>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</si>
  <si>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</si>
  <si>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</si>
  <si>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</si>
  <si>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</si>
  <si>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</si>
  <si>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</si>
  <si>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</si>
  <si>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</si>
  <si>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</si>
  <si>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</si>
  <si>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</si>
  <si>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</si>
  <si>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</si>
  <si>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</si>
  <si>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</si>
  <si>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</si>
  <si>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</si>
  <si>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</si>
  <si>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</si>
  <si>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</si>
  <si>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</si>
  <si>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</si>
  <si>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</si>
  <si>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</si>
  <si>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</si>
  <si>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</si>
  <si>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</si>
  <si>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</si>
  <si>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</si>
  <si>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</si>
  <si>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</si>
  <si>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</si>
  <si>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</si>
  <si>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</si>
  <si>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</si>
  <si>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</si>
  <si>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</si>
  <si>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</si>
  <si>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</si>
  <si>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</si>
  <si>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</si>
  <si>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</si>
  <si>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</si>
  <si>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</si>
  <si>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</si>
  <si>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</si>
  <si>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</si>
  <si>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</si>
  <si>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</si>
  <si>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</si>
  <si>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</si>
  <si>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</si>
  <si>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</si>
  <si>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</si>
  <si>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</si>
  <si>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</si>
  <si>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</si>
  <si>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</si>
  <si>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</si>
  <si>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</si>
  <si>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</si>
  <si>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</si>
  <si>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</si>
  <si>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</si>
  <si>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</si>
  <si>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</si>
  <si>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</si>
  <si>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</si>
  <si>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</si>
  <si>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</si>
  <si>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</si>
  <si>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</si>
  <si>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</si>
  <si>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</si>
  <si>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</si>
  <si>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</si>
  <si>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</si>
  <si>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</si>
  <si>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</si>
  <si>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</si>
  <si>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</si>
  <si>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</si>
  <si>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</si>
  <si>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</si>
  <si>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</si>
  <si>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</si>
  <si>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</si>
  <si>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</si>
  <si>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</si>
  <si>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</si>
  <si>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</si>
  <si>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</si>
  <si>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</si>
  <si>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</si>
  <si>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</si>
  <si>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</si>
  <si>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</si>
  <si>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</si>
  <si>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</si>
  <si>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</si>
  <si>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</si>
  <si>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</si>
  <si>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</si>
  <si>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</si>
  <si>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</si>
  <si>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</si>
  <si>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</si>
  <si>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</si>
  <si>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</si>
  <si>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</si>
  <si>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</si>
  <si>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</si>
  <si>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</si>
  <si>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</si>
  <si>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</si>
  <si>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</si>
  <si>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</si>
  <si>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</si>
  <si>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</si>
  <si>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</si>
  <si>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</si>
  <si>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</si>
  <si>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</si>
  <si>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</si>
  <si>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</si>
  <si>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</si>
  <si>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</si>
  <si>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</si>
  <si>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</si>
  <si>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</si>
  <si>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</si>
  <si>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</si>
  <si>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</si>
  <si>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</si>
  <si>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</si>
  <si>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</si>
  <si>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</si>
  <si>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</si>
  <si>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</si>
  <si>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</si>
  <si>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</si>
  <si>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</si>
  <si>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</si>
  <si>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</si>
  <si>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</si>
  <si>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</si>
  <si>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</si>
  <si>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</si>
  <si>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</si>
  <si>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</si>
  <si>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</si>
  <si>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</si>
  <si>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</si>
  <si>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</si>
  <si>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</si>
  <si>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</si>
  <si>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</si>
  <si>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</si>
  <si>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</si>
  <si>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</si>
  <si>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</si>
  <si>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</si>
  <si>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</si>
  <si>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</si>
  <si>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</si>
  <si>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</si>
  <si>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</si>
  <si>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</si>
  <si>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</si>
  <si>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</si>
  <si>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</si>
  <si>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</si>
  <si>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</si>
  <si>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</si>
  <si>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</si>
  <si>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</si>
  <si>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</si>
  <si>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</si>
  <si>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</si>
  <si>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</si>
  <si>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</si>
  <si>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</si>
  <si>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</si>
  <si>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</si>
  <si>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</si>
  <si>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</si>
  <si>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</si>
  <si>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</si>
  <si>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</si>
  <si>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</si>
  <si>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</si>
  <si>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</si>
  <si>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</si>
  <si>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</si>
  <si>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</si>
  <si>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</si>
  <si>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</si>
  <si>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</si>
  <si>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</si>
  <si>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</si>
  <si>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</si>
  <si>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</si>
  <si>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</si>
  <si>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</si>
  <si>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</si>
  <si>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</si>
  <si>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</si>
  <si>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</si>
  <si>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</si>
  <si>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</si>
  <si>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</si>
  <si>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</si>
  <si>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</si>
  <si>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</si>
  <si>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</si>
  <si>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</si>
  <si>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</si>
  <si>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</si>
  <si>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</si>
  <si>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</si>
  <si>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</si>
  <si>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</si>
  <si>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</si>
  <si>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</si>
  <si>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</si>
  <si>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</si>
  <si>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</si>
  <si>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</si>
  <si>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</si>
  <si>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</si>
  <si>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</si>
  <si>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</si>
  <si>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</si>
  <si>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</si>
  <si>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</si>
  <si>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</si>
  <si>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</si>
  <si>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</si>
  <si>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</si>
  <si>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</si>
  <si>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</si>
  <si>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</si>
  <si>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</si>
  <si>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</si>
  <si>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</si>
  <si>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</si>
  <si>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</si>
  <si>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</si>
  <si>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</si>
  <si>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</si>
  <si>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</si>
  <si>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</si>
  <si>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</si>
  <si>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</si>
  <si>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</si>
  <si>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</si>
  <si>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</si>
  <si>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</si>
  <si>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</si>
  <si>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</si>
  <si>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</si>
  <si>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</si>
  <si>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</si>
  <si>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</si>
  <si>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</si>
  <si>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</si>
  <si>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</si>
  <si>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</si>
  <si>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</si>
  <si>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</si>
  <si>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</si>
  <si>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</si>
  <si>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</si>
  <si>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</si>
  <si>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</si>
  <si>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</si>
  <si>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</si>
  <si>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</si>
  <si>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</si>
  <si>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</si>
  <si>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</si>
  <si>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</si>
  <si>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</si>
  <si>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</si>
  <si>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</si>
  <si>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</si>
  <si>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</si>
  <si>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</si>
  <si>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</si>
  <si>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</si>
  <si>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</si>
  <si>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</si>
  <si>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</si>
  <si>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</si>
  <si>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</si>
  <si>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</si>
  <si>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</si>
  <si>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</si>
  <si>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</si>
  <si>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</si>
  <si>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</si>
  <si>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</si>
  <si>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</si>
  <si>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</si>
  <si>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</si>
  <si>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</si>
  <si>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</si>
  <si>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</si>
  <si>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</si>
  <si>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</si>
  <si>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</si>
  <si>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</si>
  <si>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</si>
  <si>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</si>
  <si>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</si>
  <si>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</si>
  <si>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</si>
  <si>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</si>
  <si>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</si>
  <si>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</si>
  <si>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</si>
  <si>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</si>
  <si>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</si>
  <si>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</si>
  <si>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</si>
  <si>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</si>
  <si>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</si>
  <si>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</si>
  <si>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</si>
  <si>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</si>
  <si>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</si>
  <si>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</si>
  <si>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</si>
  <si>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</si>
  <si>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</si>
  <si>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</si>
  <si>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</si>
  <si>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</si>
  <si>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</si>
  <si>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</si>
  <si>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</si>
  <si>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</si>
  <si>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</si>
  <si>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</si>
  <si>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</si>
  <si>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</si>
  <si>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</si>
  <si>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</si>
  <si>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</si>
  <si>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</si>
  <si>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</si>
  <si>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</si>
  <si>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</si>
  <si>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</si>
  <si>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</si>
  <si>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</si>
  <si>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</si>
  <si>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</si>
  <si>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</si>
  <si>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</si>
  <si>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</si>
  <si>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</si>
  <si>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</si>
  <si>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</si>
  <si>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</si>
  <si>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</si>
  <si>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</si>
  <si>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</si>
  <si>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</si>
  <si>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</si>
  <si>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</si>
  <si>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</si>
  <si>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</si>
  <si>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</si>
  <si>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</si>
  <si>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</si>
  <si>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</si>
  <si>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</si>
  <si>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</si>
  <si>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</si>
  <si>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</si>
  <si>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</si>
  <si>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</si>
  <si>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</si>
  <si>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</si>
  <si>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</si>
  <si>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</si>
  <si>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</si>
  <si>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</si>
  <si>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</si>
  <si>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</si>
  <si>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</si>
  <si>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</si>
  <si>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</si>
  <si>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</si>
  <si>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</si>
  <si>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</si>
  <si>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</si>
  <si>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</si>
  <si>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</si>
  <si>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</si>
  <si>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</si>
  <si>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</si>
  <si>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</si>
  <si>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</si>
  <si>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</si>
  <si>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</si>
  <si>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</si>
  <si>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</si>
  <si>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</si>
  <si>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</si>
  <si>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</si>
  <si>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</si>
  <si>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</si>
  <si>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</si>
  <si>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</si>
  <si>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</si>
  <si>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</si>
  <si>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</si>
  <si>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</si>
  <si>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</si>
  <si>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</si>
  <si>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</si>
  <si>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</si>
  <si>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</si>
  <si>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</si>
  <si>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</si>
  <si>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</si>
  <si>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</si>
  <si>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</si>
  <si>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</si>
  <si>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</si>
  <si>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</si>
  <si>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</si>
  <si>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</si>
  <si>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</si>
  <si>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</si>
  <si>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</si>
  <si>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</si>
  <si>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</si>
  <si>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</si>
  <si>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</si>
  <si>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</si>
  <si>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</si>
  <si>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</si>
  <si>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</si>
  <si>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</si>
  <si>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</si>
  <si>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</si>
  <si>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</si>
  <si>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</si>
  <si>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</si>
  <si>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</si>
  <si>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</si>
  <si>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</si>
  <si>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</si>
  <si>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</si>
  <si>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</si>
  <si>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</si>
  <si>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</si>
  <si>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</si>
  <si>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</si>
  <si>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</si>
  <si>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</si>
  <si>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</si>
  <si>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</si>
  <si>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</si>
  <si>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</si>
  <si>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</si>
  <si>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</si>
  <si>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</si>
  <si>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</si>
  <si>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</si>
  <si>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</si>
  <si>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</si>
  <si>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</si>
  <si>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</si>
  <si>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</si>
  <si>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</si>
  <si>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</si>
  <si>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</si>
  <si>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</si>
  <si>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</si>
  <si>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</si>
  <si>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</si>
  <si>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</si>
  <si>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</si>
  <si>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</si>
  <si>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</si>
  <si>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</si>
  <si>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</si>
  <si>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</si>
  <si>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</si>
  <si>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</si>
  <si>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</si>
  <si>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</si>
  <si>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</si>
  <si>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</si>
  <si>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</si>
  <si>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</si>
  <si>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</si>
  <si>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</si>
  <si>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</si>
  <si>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</si>
  <si>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</si>
  <si>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</si>
  <si>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</si>
  <si>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</si>
  <si>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</si>
  <si>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</si>
  <si>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</si>
  <si>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</si>
  <si>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</si>
  <si>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</si>
  <si>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</si>
  <si>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</si>
  <si>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</si>
  <si>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</si>
  <si>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</si>
  <si>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</si>
  <si>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</si>
  <si>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</si>
  <si>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</si>
  <si>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</si>
  <si>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</si>
  <si>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</si>
  <si>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</si>
  <si>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</si>
  <si>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</si>
  <si>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</si>
  <si>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</si>
  <si>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</si>
  <si>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</si>
  <si>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</si>
  <si>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</si>
  <si>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</si>
  <si>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</si>
  <si>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</si>
  <si>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</si>
  <si>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</si>
  <si>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</si>
  <si>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</si>
  <si>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</si>
  <si>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</si>
  <si>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</si>
  <si>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</si>
  <si>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</si>
  <si>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</si>
  <si>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</si>
  <si>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</si>
  <si>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</si>
  <si>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</si>
  <si>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</si>
  <si>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</si>
  <si>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</si>
  <si>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</si>
  <si>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</si>
  <si>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</si>
  <si>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</si>
  <si>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</si>
  <si>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</si>
  <si>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</si>
  <si>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</si>
  <si>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</si>
  <si>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</si>
  <si>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</si>
  <si>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</si>
  <si>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</si>
  <si>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</si>
  <si>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</si>
  <si>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</si>
  <si>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</si>
  <si>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</si>
  <si>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</si>
  <si>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</si>
  <si>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</si>
  <si>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</si>
  <si>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</si>
  <si>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</si>
  <si>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</si>
  <si>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</si>
  <si>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</si>
  <si>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</si>
  <si>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</si>
  <si>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</si>
  <si>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</si>
  <si>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</si>
  <si>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</si>
  <si>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</si>
  <si>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</si>
  <si>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</si>
  <si>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</si>
  <si>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</si>
  <si>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</si>
  <si>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</si>
  <si>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</si>
  <si>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</si>
  <si>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</si>
  <si>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</si>
  <si>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</si>
  <si>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</si>
  <si>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</si>
  <si>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</si>
  <si>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</si>
  <si>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</si>
  <si>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</si>
  <si>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</si>
  <si>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</si>
  <si>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</si>
  <si>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</si>
  <si>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</si>
  <si>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</si>
  <si>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</si>
  <si>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</si>
  <si>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</si>
  <si>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</si>
  <si>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</si>
  <si>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</si>
  <si>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</si>
  <si>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</si>
  <si>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</si>
  <si>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</si>
  <si>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</si>
  <si>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</si>
  <si>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</si>
  <si>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</si>
  <si>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</si>
  <si>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</si>
  <si>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</si>
  <si>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</si>
  <si>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</si>
  <si>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</si>
  <si>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</si>
  <si>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</si>
  <si>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</si>
  <si>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</si>
  <si>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</si>
  <si>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</si>
  <si>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</si>
  <si>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</si>
  <si>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</si>
  <si>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</si>
  <si>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</si>
  <si>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</si>
  <si>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</si>
  <si>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</si>
  <si>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</si>
  <si>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</si>
  <si>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</si>
  <si>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</si>
  <si>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</si>
  <si>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</si>
  <si>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</si>
  <si>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</si>
  <si>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</si>
  <si>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</si>
  <si>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</si>
  <si>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</si>
  <si>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</si>
  <si>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</si>
  <si>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</si>
  <si>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</si>
  <si>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</si>
  <si>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</si>
  <si>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</si>
  <si>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</si>
  <si>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</si>
  <si>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</si>
  <si>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</si>
  <si>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</si>
  <si>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</si>
  <si>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</si>
  <si>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</si>
  <si>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</si>
  <si>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</si>
  <si>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</si>
  <si>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</si>
  <si>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</si>
  <si>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</si>
  <si>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</si>
  <si>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</si>
  <si>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</si>
  <si>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</si>
  <si>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</si>
  <si>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</si>
  <si>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</si>
  <si>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</si>
  <si>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</si>
  <si>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</si>
  <si>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</si>
  <si>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</si>
  <si>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</si>
  <si>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</si>
  <si>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</si>
  <si>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</si>
  <si>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</si>
  <si>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</si>
  <si>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</si>
  <si>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</si>
  <si>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</si>
  <si>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</si>
  <si>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</si>
  <si>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</si>
  <si>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</si>
  <si>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</si>
  <si>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</si>
  <si>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</si>
  <si>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</si>
  <si>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</si>
  <si>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</si>
  <si>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</si>
  <si>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</si>
  <si>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</si>
  <si>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</si>
  <si>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</si>
  <si>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</si>
  <si>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</si>
  <si>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</si>
  <si>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</si>
  <si>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</si>
  <si>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</si>
  <si>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</si>
  <si>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</si>
  <si>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</si>
  <si>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</si>
  <si>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</si>
  <si>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</si>
  <si>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</si>
  <si>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</si>
  <si>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</si>
  <si>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</si>
  <si>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</si>
  <si>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</si>
  <si>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</si>
  <si>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</si>
  <si>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</si>
  <si>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</si>
  <si>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</si>
  <si>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</si>
  <si>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</si>
  <si>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</si>
  <si>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</si>
  <si>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</si>
  <si>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</si>
  <si>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</si>
  <si>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</si>
  <si>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</si>
  <si>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</si>
  <si>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</si>
  <si>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</si>
  <si>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</si>
  <si>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</si>
  <si>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</si>
  <si>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</si>
  <si>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</si>
  <si>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</si>
  <si>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</si>
  <si>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</si>
  <si>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</si>
  <si>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</si>
  <si>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</si>
  <si>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</si>
  <si>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</si>
  <si>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</si>
  <si>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</si>
  <si>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</si>
  <si>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</si>
  <si>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</si>
  <si>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</si>
  <si>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</si>
  <si>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</si>
  <si>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</si>
  <si>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</si>
  <si>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</si>
  <si>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</si>
  <si>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</si>
  <si>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</si>
  <si>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</si>
  <si>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</si>
  <si>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</si>
  <si>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</si>
  <si>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</si>
  <si>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</si>
  <si>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</si>
  <si>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</si>
  <si>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</si>
  <si>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</si>
  <si>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</si>
  <si>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</si>
  <si>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</si>
  <si>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</si>
  <si>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</si>
  <si>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</si>
  <si>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</si>
  <si>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</si>
  <si>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</si>
  <si>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</si>
  <si>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</si>
  <si>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</si>
  <si>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</si>
  <si>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</si>
  <si>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</si>
  <si>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</si>
  <si>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</si>
  <si>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</si>
  <si>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</si>
  <si>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</si>
  <si>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</si>
  <si>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</si>
  <si>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</si>
  <si>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</si>
  <si>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</si>
  <si>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</si>
  <si>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</si>
  <si>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</si>
  <si>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</si>
  <si>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</si>
  <si>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</si>
  <si>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</si>
  <si>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</si>
  <si>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</si>
  <si>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</si>
  <si>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</si>
  <si>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</si>
  <si>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</si>
  <si>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</si>
  <si>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</si>
  <si>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</si>
  <si>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</si>
  <si>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</si>
  <si>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</si>
  <si>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</si>
  <si>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</si>
  <si>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</si>
  <si>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</si>
  <si>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</si>
  <si>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</si>
  <si>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</si>
  <si>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</si>
  <si>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</si>
  <si>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</si>
  <si>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</si>
  <si>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</si>
  <si>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</si>
  <si>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</si>
  <si>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</si>
  <si>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</si>
  <si>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</si>
  <si>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</si>
  <si>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</si>
  <si>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</si>
  <si>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</si>
  <si>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</si>
  <si>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</si>
  <si>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</si>
  <si>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</si>
  <si>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</si>
  <si>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</si>
  <si>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</si>
  <si>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</si>
  <si>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</si>
  <si>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</si>
  <si>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</si>
  <si>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</si>
  <si>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</si>
  <si>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</si>
  <si>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</si>
  <si>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</si>
  <si>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</si>
  <si>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</si>
  <si>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</si>
  <si>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</si>
  <si>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</si>
  <si>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</si>
  <si>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</si>
  <si>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</si>
  <si>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</si>
  <si>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</si>
  <si>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</si>
  <si>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</si>
  <si>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</si>
  <si>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</si>
  <si>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</si>
  <si>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</si>
  <si>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</si>
  <si>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</si>
  <si>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</si>
  <si>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</si>
  <si>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</si>
  <si>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</si>
  <si>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</si>
  <si>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</si>
  <si>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</si>
  <si>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</si>
  <si>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</si>
  <si>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</si>
  <si>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</si>
  <si>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</si>
  <si>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</si>
  <si>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</si>
  <si>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</si>
  <si>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</si>
  <si>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</si>
  <si>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</si>
  <si>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</si>
  <si>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</si>
  <si>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</si>
  <si>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</si>
  <si>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</si>
  <si>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</si>
  <si>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</si>
  <si>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</si>
  <si>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</si>
  <si>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</si>
  <si>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</si>
  <si>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</si>
  <si>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</si>
  <si>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</si>
  <si>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</si>
  <si>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</si>
  <si>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</si>
  <si>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</si>
  <si>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</si>
  <si>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</si>
  <si>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</si>
  <si>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</si>
  <si>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</si>
  <si>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</si>
  <si>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</si>
  <si>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</si>
  <si>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</si>
  <si>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</si>
  <si>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</si>
  <si>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</si>
  <si>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</si>
  <si>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</si>
  <si>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</si>
  <si>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</si>
  <si>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</si>
  <si>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</si>
  <si>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</si>
  <si>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</si>
  <si>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</si>
  <si>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</si>
  <si>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</si>
  <si>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</si>
  <si>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</si>
  <si>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</si>
  <si>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</si>
  <si>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</si>
  <si>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</si>
  <si>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</si>
  <si>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</si>
  <si>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</si>
  <si>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</si>
  <si>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</si>
  <si>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</si>
  <si>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</si>
  <si>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</si>
  <si>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</si>
  <si>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</si>
  <si>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</si>
  <si>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</si>
  <si>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</si>
  <si>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</si>
  <si>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</si>
  <si>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</si>
  <si>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</si>
  <si>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</si>
  <si>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</si>
  <si>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</si>
  <si>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</si>
  <si>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</si>
  <si>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</si>
  <si>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</si>
  <si>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</si>
  <si>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</si>
  <si>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</si>
  <si>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</si>
  <si>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</si>
  <si>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</si>
  <si>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</si>
  <si>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</si>
  <si>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</si>
  <si>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</si>
  <si>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</si>
  <si>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</si>
  <si>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</si>
  <si>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</si>
  <si>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</si>
  <si>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</si>
  <si>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</si>
  <si>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</si>
  <si>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</si>
  <si>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</si>
  <si>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</si>
  <si>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</si>
  <si>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</si>
  <si>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</si>
  <si>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</si>
  <si>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</si>
  <si>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</si>
  <si>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</si>
  <si>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</si>
  <si>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</si>
  <si>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</si>
  <si>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</si>
  <si>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</si>
  <si>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</si>
  <si>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</si>
  <si>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</si>
  <si>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</si>
  <si>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</si>
  <si>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</si>
  <si>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</si>
  <si>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</si>
  <si>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</si>
  <si>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</si>
  <si>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</si>
  <si>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</si>
  <si>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</si>
  <si>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</si>
  <si>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</si>
  <si>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</si>
  <si>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</si>
  <si>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</si>
  <si>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</si>
  <si>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</si>
  <si>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</si>
  <si>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</si>
  <si>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</si>
  <si>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</si>
  <si>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</si>
  <si>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</si>
  <si>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</si>
  <si>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</si>
  <si>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</si>
  <si>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</si>
  <si>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</si>
  <si>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</si>
  <si>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</si>
  <si>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</si>
  <si>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</si>
  <si>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</si>
  <si>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</si>
  <si>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</si>
  <si>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</si>
  <si>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</si>
  <si>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</si>
  <si>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</si>
  <si>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</si>
  <si>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</si>
  <si>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</si>
  <si>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</si>
  <si>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</si>
  <si>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</si>
  <si>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</si>
  <si>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</si>
  <si>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</si>
  <si>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</si>
  <si>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</si>
  <si>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</si>
  <si>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</si>
  <si>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</si>
  <si>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</si>
  <si>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</si>
  <si>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</si>
  <si>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</si>
  <si>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</si>
  <si>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</si>
  <si>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</si>
  <si>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</si>
  <si>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</si>
  <si>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</si>
  <si>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</si>
  <si>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</si>
  <si>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</si>
  <si>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</si>
  <si>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</si>
  <si>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</si>
  <si>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</si>
  <si>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</si>
  <si>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</si>
  <si>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</si>
  <si>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</si>
  <si>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</si>
  <si>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</si>
  <si>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</si>
  <si>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</si>
  <si>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</si>
  <si>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</si>
  <si>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</si>
  <si>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</si>
  <si>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</si>
  <si>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</si>
  <si>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</si>
  <si>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</si>
  <si>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</si>
  <si>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</si>
  <si>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</si>
  <si>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</si>
  <si>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</si>
  <si>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</si>
  <si>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</si>
  <si>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</si>
  <si>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</si>
  <si>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</si>
  <si>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</si>
  <si>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</si>
  <si>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</si>
  <si>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</si>
  <si>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</si>
  <si>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</si>
  <si>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</si>
  <si>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</si>
  <si>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</si>
  <si>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</si>
  <si>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</si>
  <si>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</si>
  <si>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</si>
  <si>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</si>
  <si>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</si>
  <si>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</si>
  <si>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</si>
  <si>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</si>
  <si>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</si>
  <si>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</si>
  <si>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</si>
  <si>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</si>
  <si>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</si>
  <si>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</si>
  <si>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</si>
  <si>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</si>
  <si>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</si>
  <si>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</si>
  <si>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</si>
  <si>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</si>
  <si>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</si>
  <si>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</si>
  <si>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</si>
  <si>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</si>
  <si>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</si>
  <si>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</si>
  <si>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</si>
  <si>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</si>
  <si>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</si>
  <si>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</si>
  <si>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</si>
  <si>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</si>
  <si>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</si>
  <si>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</si>
  <si>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</si>
  <si>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</si>
  <si>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</si>
  <si>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</si>
  <si>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</si>
  <si>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</si>
  <si>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</si>
  <si>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</si>
  <si>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</si>
  <si>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</si>
  <si>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</si>
  <si>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</si>
  <si>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</si>
  <si>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</si>
  <si>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</si>
  <si>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</si>
  <si>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</si>
  <si>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</si>
  <si>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</si>
  <si>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</si>
  <si>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</si>
  <si>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</si>
  <si>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</si>
  <si>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</si>
  <si>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</si>
  <si>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</si>
  <si>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</si>
  <si>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</si>
  <si>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</si>
  <si>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</si>
  <si>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</si>
  <si>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</si>
  <si>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</si>
  <si>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</si>
  <si>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</si>
  <si>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</si>
  <si>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</si>
  <si>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</si>
  <si>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</si>
  <si>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</si>
  <si>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</si>
  <si>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</si>
  <si>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</si>
  <si>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</si>
  <si>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</si>
  <si>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</si>
  <si>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</si>
  <si>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</si>
  <si>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</si>
  <si>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</si>
  <si>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</si>
  <si>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</si>
  <si>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</si>
  <si>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</si>
  <si>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</si>
  <si>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</si>
  <si>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</si>
  <si>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</si>
  <si>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</si>
  <si>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</si>
  <si>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</si>
  <si>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</si>
  <si>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</si>
  <si>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</si>
  <si>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</si>
  <si>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</si>
  <si>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</si>
  <si>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</si>
  <si>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</si>
  <si>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</si>
  <si>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</si>
  <si>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</si>
  <si>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</si>
  <si>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</si>
  <si>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</si>
  <si>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</si>
  <si>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</si>
  <si>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</si>
  <si>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</si>
  <si>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</si>
  <si>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</si>
  <si>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</si>
  <si>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</si>
  <si>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</si>
  <si>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</si>
  <si>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</si>
  <si>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</si>
  <si>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</si>
  <si>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</si>
  <si>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</si>
  <si>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</si>
  <si>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</si>
  <si>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</si>
  <si>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</si>
  <si>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</si>
  <si>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</si>
  <si>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</si>
  <si>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</si>
  <si>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</si>
  <si>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</si>
  <si>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</si>
  <si>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</si>
  <si>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</si>
  <si>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</si>
  <si>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</si>
  <si>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</si>
  <si>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</si>
  <si>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</si>
  <si>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</si>
  <si>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</si>
  <si>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</si>
  <si>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</si>
  <si>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</si>
  <si>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</si>
  <si>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</si>
  <si>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</si>
  <si>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</si>
  <si>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</si>
  <si>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</si>
  <si>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</si>
  <si>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</si>
  <si>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</si>
  <si>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</si>
  <si>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</si>
  <si>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</si>
  <si>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</si>
  <si>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</si>
  <si>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</si>
  <si>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</si>
  <si>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</si>
  <si>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</si>
  <si>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</si>
  <si>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</si>
  <si>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</si>
  <si>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</si>
  <si>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</si>
  <si>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</si>
  <si>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</si>
  <si>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</si>
  <si>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</si>
  <si>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</si>
  <si>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</si>
  <si>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</si>
  <si>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</si>
  <si>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</si>
  <si>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</si>
  <si>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</si>
  <si>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</si>
  <si>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</si>
  <si>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</si>
  <si>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</si>
  <si>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</si>
  <si>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</si>
  <si>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</si>
  <si>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</si>
  <si>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</si>
  <si>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</si>
  <si>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</si>
  <si>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</si>
  <si>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</si>
  <si>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</si>
  <si>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</si>
  <si>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</si>
  <si>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</si>
  <si>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</si>
  <si>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</si>
  <si>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</si>
  <si>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</si>
  <si>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</si>
  <si>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</si>
  <si>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</si>
  <si>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</si>
  <si>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</si>
  <si>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</si>
  <si>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</si>
  <si>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</si>
  <si>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</si>
  <si>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</si>
  <si>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</si>
  <si>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</si>
  <si>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</si>
  <si>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</si>
  <si>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</si>
  <si>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</si>
  <si>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</si>
  <si>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</si>
  <si>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</si>
  <si>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</si>
  <si>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</si>
  <si>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</si>
  <si>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</si>
  <si>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</si>
  <si>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</si>
  <si>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</si>
  <si>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</si>
  <si>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</si>
  <si>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</si>
  <si>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</si>
  <si>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</si>
  <si>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</si>
  <si>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</si>
  <si>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</si>
  <si>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</si>
  <si>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</si>
  <si>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</si>
  <si>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</si>
  <si>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</si>
  <si>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</si>
  <si>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</si>
  <si>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</si>
  <si>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</si>
  <si>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</si>
  <si>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</si>
  <si>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</si>
  <si>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</si>
  <si>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</si>
  <si>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</si>
  <si>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</si>
  <si>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</si>
  <si>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</si>
  <si>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</si>
  <si>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</si>
  <si>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</si>
  <si>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</si>
  <si>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</si>
  <si>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</si>
  <si>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</si>
  <si>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</si>
  <si>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</si>
  <si>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</si>
  <si>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</si>
  <si>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</si>
  <si>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</si>
  <si>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</si>
  <si>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</si>
  <si>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</si>
  <si>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</si>
  <si>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</si>
  <si>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</si>
  <si>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</si>
  <si>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</si>
  <si>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</si>
  <si>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</si>
  <si>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</si>
  <si>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</si>
  <si>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</si>
  <si>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</si>
  <si>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</si>
  <si>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</si>
  <si>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</si>
  <si>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</si>
  <si>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</si>
  <si>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</si>
  <si>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</si>
  <si>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</si>
  <si>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</si>
  <si>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</si>
  <si>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</si>
  <si>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</si>
  <si>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</si>
  <si>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</si>
  <si>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</si>
  <si>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</si>
  <si>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</si>
  <si>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</si>
  <si>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</si>
  <si>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</si>
  <si>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</si>
  <si>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</si>
  <si>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</si>
  <si>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</si>
  <si>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</si>
  <si>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</si>
  <si>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</si>
  <si>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</si>
  <si>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</si>
  <si>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</si>
  <si>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</si>
  <si>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</si>
  <si>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</si>
  <si>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</si>
  <si>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</si>
  <si>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</si>
  <si>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</si>
  <si>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</si>
  <si>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</si>
  <si>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</si>
  <si>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</si>
  <si>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</si>
  <si>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</si>
  <si>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</si>
  <si>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</si>
  <si>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</si>
  <si>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</si>
  <si>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</si>
  <si>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</si>
  <si>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</si>
  <si>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</si>
  <si>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</si>
  <si>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</si>
  <si>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</si>
  <si>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</si>
  <si>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</si>
  <si>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</si>
  <si>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</si>
  <si>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</si>
  <si>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</si>
  <si>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</si>
  <si>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</si>
  <si>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</si>
  <si>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</si>
  <si>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</si>
  <si>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</si>
  <si>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</si>
  <si>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</si>
  <si>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</si>
  <si>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</si>
  <si>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</si>
  <si>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</si>
  <si>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</si>
  <si>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</si>
  <si>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</si>
  <si>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</si>
  <si>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</si>
  <si>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</si>
  <si>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</si>
  <si>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</si>
  <si>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</si>
  <si>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</si>
  <si>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</si>
  <si>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</si>
  <si>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</si>
  <si>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</si>
  <si>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</si>
  <si>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</si>
  <si>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</si>
  <si>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</si>
  <si>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</si>
  <si>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</si>
  <si>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</si>
  <si>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</si>
  <si>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</si>
  <si>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</si>
  <si>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</si>
  <si>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</si>
  <si>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</si>
  <si>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</si>
  <si>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</si>
  <si>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</si>
  <si>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</si>
  <si>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</si>
  <si>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</si>
  <si>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</si>
  <si>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</si>
  <si>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</si>
  <si>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</si>
  <si>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</si>
  <si>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</si>
  <si>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</si>
  <si>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</si>
  <si>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</si>
  <si>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</si>
  <si>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</si>
  <si>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</si>
  <si>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</si>
  <si>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</si>
  <si>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</si>
  <si>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</si>
  <si>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</si>
  <si>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</si>
  <si>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</si>
  <si>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</si>
  <si>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</si>
  <si>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</si>
  <si>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</si>
  <si>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</si>
  <si>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</si>
  <si>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</si>
  <si>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</si>
  <si>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</si>
  <si>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</si>
  <si>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</si>
  <si>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</si>
  <si>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</si>
  <si>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</si>
  <si>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</si>
  <si>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</si>
  <si>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</si>
  <si>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</si>
  <si>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</si>
  <si>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</si>
  <si>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</si>
  <si>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</si>
  <si>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</si>
  <si>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</si>
  <si>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</si>
  <si>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</si>
  <si>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</si>
  <si>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</si>
  <si>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</si>
  <si>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</si>
  <si>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</si>
  <si>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</si>
  <si>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</si>
  <si>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</si>
  <si>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</si>
  <si>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</si>
  <si>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</si>
  <si>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</si>
  <si>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</si>
  <si>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</si>
  <si>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</si>
  <si>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</si>
  <si>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</si>
  <si>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</si>
  <si>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</si>
  <si>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</si>
  <si>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</si>
  <si>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</si>
  <si>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</si>
  <si>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</si>
  <si>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</si>
  <si>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</si>
  <si>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</si>
  <si>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</si>
  <si>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</si>
  <si>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</si>
  <si>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</si>
  <si>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</si>
  <si>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</si>
  <si>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</si>
  <si>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</si>
  <si>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</si>
  <si>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</si>
  <si>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</si>
  <si>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</si>
  <si>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</si>
  <si>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</si>
  <si>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</si>
  <si>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</si>
  <si>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</si>
  <si>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</si>
  <si>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</si>
  <si>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</si>
  <si>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</si>
  <si>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</si>
  <si>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</si>
  <si>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</si>
  <si>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</si>
  <si>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</si>
  <si>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</si>
  <si>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</si>
  <si>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</si>
  <si>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</si>
  <si>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</si>
  <si>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</si>
  <si>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</si>
  <si>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</si>
  <si>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</si>
  <si>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</si>
  <si>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</si>
  <si>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</si>
  <si>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</si>
  <si>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</si>
  <si>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</si>
  <si>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</si>
  <si>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</si>
  <si>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</si>
  <si>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</si>
  <si>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</si>
  <si>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</si>
  <si>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</si>
  <si>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</si>
  <si>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</si>
  <si>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</si>
  <si>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</si>
  <si>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</si>
  <si>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</si>
  <si>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</si>
  <si>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</si>
  <si>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</si>
  <si>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</si>
  <si>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</si>
  <si>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</si>
  <si>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</si>
  <si>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</si>
  <si>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</si>
  <si>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</si>
  <si>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</si>
  <si>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</si>
  <si>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</si>
  <si>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</si>
  <si>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</si>
  <si>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</si>
  <si>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</si>
  <si>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</si>
  <si>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</si>
  <si>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</si>
  <si>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</si>
  <si>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</si>
  <si>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</si>
  <si>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</si>
  <si>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</si>
  <si>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</si>
  <si>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</si>
  <si>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</si>
  <si>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</si>
  <si>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</si>
  <si>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</si>
  <si>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</si>
  <si>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</si>
  <si>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</si>
  <si>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</si>
  <si>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</si>
  <si>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</si>
  <si>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</si>
  <si>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</si>
  <si>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</si>
  <si>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</si>
  <si>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</si>
  <si>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</si>
  <si>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</si>
  <si>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</si>
  <si>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</si>
  <si>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</si>
  <si>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</si>
  <si>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</si>
  <si>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</si>
  <si>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</si>
  <si>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</si>
  <si>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</si>
  <si>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</si>
  <si>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</si>
  <si>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</si>
  <si>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</si>
  <si>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</si>
  <si>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</si>
  <si>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</si>
  <si>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</si>
  <si>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</si>
  <si>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</si>
  <si>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</si>
  <si>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</si>
  <si>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</si>
  <si>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</si>
  <si>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</si>
  <si>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</si>
  <si>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</si>
  <si>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</si>
  <si>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</si>
  <si>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</si>
  <si>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</si>
  <si>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</si>
  <si>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</si>
  <si>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</si>
  <si>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</si>
  <si>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</si>
  <si>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</si>
  <si>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</si>
  <si>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</si>
  <si>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</si>
  <si>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</si>
  <si>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</si>
  <si>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</si>
  <si>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</si>
  <si>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</si>
  <si>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</si>
  <si>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</si>
  <si>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</si>
  <si>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</si>
  <si>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</si>
  <si>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</si>
  <si>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</si>
  <si>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</si>
  <si>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</si>
  <si>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</si>
  <si>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</si>
  <si>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</si>
  <si>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</si>
  <si>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</si>
  <si>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</si>
  <si>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</si>
  <si>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</si>
  <si>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</si>
  <si>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</si>
  <si>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</si>
  <si>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</si>
  <si>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</si>
  <si>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</si>
  <si>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</si>
  <si>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</si>
  <si>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</si>
  <si>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</si>
  <si>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</si>
  <si>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</si>
  <si>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</si>
  <si>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</si>
  <si>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</si>
  <si>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</si>
  <si>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</si>
  <si>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</si>
  <si>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</si>
  <si>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</si>
  <si>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</si>
  <si>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</si>
  <si>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</si>
  <si>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</si>
  <si>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</si>
  <si>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</si>
  <si>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</si>
  <si>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</si>
  <si>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</si>
  <si>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</si>
  <si>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</si>
  <si>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</si>
  <si>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</si>
  <si>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</si>
  <si>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</si>
  <si>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</si>
  <si>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</si>
  <si>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</si>
  <si>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</si>
  <si>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</si>
  <si>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</si>
  <si>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</si>
  <si>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</si>
  <si>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</si>
  <si>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</si>
  <si>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</si>
  <si>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</si>
  <si>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</si>
  <si>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</si>
  <si>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</si>
  <si>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</si>
  <si>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</si>
  <si>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</si>
  <si>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</si>
  <si>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</si>
  <si>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</si>
  <si>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</si>
  <si>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</si>
  <si>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</si>
  <si>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</si>
  <si>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</si>
  <si>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</si>
  <si>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</si>
  <si>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</si>
  <si>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</si>
  <si>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</si>
  <si>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</si>
  <si>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</si>
  <si>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</si>
  <si>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</si>
  <si>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</si>
  <si>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</si>
  <si>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</si>
  <si>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</si>
  <si>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</si>
  <si>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</si>
  <si>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</si>
  <si>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</si>
  <si>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</si>
  <si>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</si>
  <si>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</si>
  <si>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</si>
  <si>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</si>
  <si>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</si>
  <si>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</si>
  <si>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</si>
  <si>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</si>
  <si>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</si>
  <si>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</si>
  <si>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</si>
  <si>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</si>
  <si>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</si>
  <si>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</si>
  <si>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</si>
  <si>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</si>
  <si>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</si>
  <si>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</si>
  <si>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</si>
  <si>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</si>
  <si>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</si>
  <si>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</si>
  <si>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</si>
  <si>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</si>
  <si>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</si>
  <si>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</si>
  <si>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</si>
  <si>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</si>
  <si>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</si>
  <si>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</si>
  <si>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</si>
  <si>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</si>
  <si>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</si>
  <si>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</si>
  <si>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</si>
  <si>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</si>
  <si>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</si>
  <si>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</si>
  <si>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</si>
  <si>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</si>
  <si>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</si>
  <si>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</si>
  <si>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</si>
  <si>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</si>
  <si>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</si>
  <si>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</si>
  <si>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</si>
  <si>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</si>
  <si>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</si>
  <si>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</si>
  <si>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</si>
  <si>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</si>
  <si>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</si>
  <si>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</si>
  <si>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</si>
  <si>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</si>
  <si>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</si>
  <si>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</si>
  <si>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</si>
  <si>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</si>
  <si>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</si>
  <si>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</si>
  <si>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</si>
  <si>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</si>
  <si>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</si>
  <si>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</si>
  <si>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</si>
  <si>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</si>
  <si>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</si>
  <si>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</si>
  <si>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</si>
  <si>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</si>
  <si>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</si>
  <si>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</si>
  <si>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</si>
  <si>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</si>
  <si>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</si>
  <si>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</si>
  <si>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</si>
  <si>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</si>
  <si>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</si>
  <si>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</si>
  <si>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</si>
  <si>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</si>
  <si>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</si>
  <si>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</si>
  <si>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</si>
  <si>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</si>
  <si>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</si>
  <si>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</si>
  <si>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</si>
  <si>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</si>
  <si>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</si>
  <si>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</si>
  <si>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</si>
  <si>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</si>
  <si>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</si>
  <si>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</si>
  <si>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</si>
  <si>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</si>
  <si>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</si>
  <si>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</si>
  <si>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</si>
  <si>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</si>
  <si>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</si>
  <si>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</si>
  <si>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</si>
  <si>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</si>
  <si>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</si>
  <si>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</si>
  <si>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</si>
  <si>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</si>
  <si>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</si>
  <si>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</si>
  <si>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</si>
  <si>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</si>
  <si>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</si>
  <si>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</si>
  <si>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</si>
  <si>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</si>
  <si>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</si>
  <si>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</si>
  <si>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</si>
  <si>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</si>
  <si>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</si>
  <si>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</si>
  <si>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</si>
  <si>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</si>
  <si>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</si>
  <si>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</si>
  <si>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</si>
  <si>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</si>
  <si>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</si>
  <si>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</si>
  <si>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</si>
  <si>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</si>
  <si>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</si>
  <si>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</si>
  <si>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</si>
  <si>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</si>
  <si>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</si>
  <si>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</si>
  <si>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</si>
  <si>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</si>
  <si>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</si>
  <si>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</si>
  <si>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</si>
  <si>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</si>
  <si>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</si>
  <si>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</si>
  <si>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</si>
  <si>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</si>
  <si>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</si>
  <si>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</si>
  <si>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</si>
  <si>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</si>
  <si>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</si>
  <si>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</si>
  <si>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</si>
  <si>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</si>
  <si>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</si>
  <si>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</si>
  <si>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</si>
  <si>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</si>
  <si>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</si>
  <si>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</si>
  <si>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</si>
  <si>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</si>
  <si>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</si>
  <si>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</si>
  <si>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</si>
  <si>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</si>
  <si>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</si>
  <si>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</si>
  <si>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</si>
  <si>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</si>
  <si>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</si>
  <si>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</si>
  <si>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</si>
  <si>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</si>
  <si>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</si>
  <si>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</si>
  <si>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</si>
  <si>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</si>
  <si>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</si>
  <si>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</si>
  <si>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</si>
  <si>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</si>
  <si>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</si>
  <si>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</si>
  <si>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</si>
  <si>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</si>
  <si>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</si>
  <si>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</si>
  <si>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</si>
  <si>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</si>
  <si>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</si>
  <si>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</si>
  <si>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</si>
  <si>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</si>
  <si>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</si>
  <si>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</si>
  <si>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</si>
  <si>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</si>
  <si>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</si>
  <si>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</si>
  <si>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</si>
  <si>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</si>
  <si>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</si>
  <si>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</si>
  <si>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</si>
  <si>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</si>
  <si>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</si>
  <si>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</si>
  <si>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</si>
  <si>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</si>
  <si>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</si>
  <si>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</si>
  <si>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</si>
  <si>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</si>
  <si>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</si>
  <si>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</si>
  <si>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</si>
  <si>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</si>
  <si>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</si>
  <si>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</si>
  <si>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</si>
  <si>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</si>
  <si>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</si>
  <si>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</si>
  <si>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</si>
  <si>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</si>
  <si>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</si>
  <si>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</si>
  <si>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</si>
  <si>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</si>
  <si>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</si>
  <si>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</si>
  <si>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</si>
  <si>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</si>
  <si>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</si>
  <si>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</si>
  <si>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</si>
  <si>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</si>
  <si>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</si>
  <si>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</si>
  <si>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</si>
  <si>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</si>
  <si>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</si>
  <si>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</si>
  <si>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</si>
  <si>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</si>
  <si>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</si>
  <si>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</si>
  <si>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</si>
  <si>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</si>
  <si>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</si>
  <si>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</si>
  <si>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</si>
  <si>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</si>
  <si>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</si>
  <si>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</si>
  <si>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</si>
  <si>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</si>
  <si>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</si>
  <si>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</si>
  <si>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</si>
  <si>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</si>
  <si>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</si>
  <si>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</si>
  <si>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</si>
  <si>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</si>
  <si>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</si>
  <si>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</si>
  <si>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</si>
  <si>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</si>
  <si>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</si>
  <si>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</si>
  <si>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</si>
  <si>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</si>
  <si>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</si>
  <si>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</si>
  <si>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</si>
  <si>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</si>
  <si>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</si>
  <si>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</si>
  <si>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</si>
  <si>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</si>
  <si>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</si>
  <si>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</si>
  <si>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</si>
  <si>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</si>
  <si>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</si>
  <si>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</si>
  <si>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</si>
  <si>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</si>
  <si>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</si>
  <si>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</si>
  <si>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</si>
  <si>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</si>
  <si>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</si>
  <si>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</si>
  <si>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</si>
  <si>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</si>
  <si>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</si>
  <si>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</si>
  <si>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</si>
  <si>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</si>
  <si>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</si>
  <si>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</si>
  <si>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</si>
  <si>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</si>
  <si>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</si>
  <si>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</si>
  <si>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</si>
  <si>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</si>
  <si>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</si>
  <si>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</si>
  <si>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</si>
  <si>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</si>
  <si>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</si>
  <si>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</si>
  <si>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</si>
  <si>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</si>
  <si>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</si>
  <si>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</si>
  <si>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</si>
  <si>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</si>
  <si>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</si>
  <si>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</si>
  <si>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</si>
  <si>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</si>
  <si>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</si>
  <si>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</si>
  <si>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</si>
  <si>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</si>
  <si>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</si>
  <si>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</si>
  <si>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</si>
  <si>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</si>
  <si>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</si>
  <si>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</si>
  <si>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</si>
  <si>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</si>
  <si>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</si>
  <si>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</si>
  <si>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</si>
  <si>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</si>
  <si>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</si>
  <si>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</si>
  <si>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</si>
  <si>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</si>
  <si>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</si>
  <si>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</si>
  <si>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</si>
  <si>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</si>
  <si>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</si>
  <si>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</si>
  <si>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</si>
  <si>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</si>
  <si>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</si>
  <si>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</si>
  <si>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</si>
  <si>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</si>
  <si>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</si>
  <si>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</si>
  <si>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</si>
  <si>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</si>
  <si>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</si>
  <si>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</si>
  <si>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</si>
  <si>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</si>
  <si>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</si>
  <si>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</si>
  <si>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</si>
  <si>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</si>
  <si>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</si>
  <si>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</si>
  <si>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</si>
  <si>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</si>
  <si>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</si>
  <si>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</si>
  <si>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</si>
  <si>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</si>
  <si>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</si>
  <si>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</si>
  <si>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</si>
  <si>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</si>
  <si>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</si>
  <si>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</si>
  <si>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</si>
  <si>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</si>
  <si>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</si>
  <si>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</si>
  <si>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</si>
  <si>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</si>
  <si>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</si>
  <si>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</si>
  <si>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</si>
  <si>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</si>
  <si>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</si>
  <si>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</si>
  <si>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</si>
  <si>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</si>
  <si>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</si>
  <si>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</si>
  <si>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</si>
  <si>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</si>
  <si>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</si>
  <si>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</si>
  <si>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</si>
  <si>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</si>
  <si>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</si>
  <si>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</si>
  <si>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</si>
  <si>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</si>
  <si>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</si>
  <si>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</si>
  <si>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</si>
  <si>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</si>
  <si>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</si>
  <si>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</si>
  <si>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</si>
  <si>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</si>
  <si>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</si>
  <si>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</si>
  <si>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</si>
  <si>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</si>
  <si>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</si>
  <si>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</si>
  <si>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</si>
  <si>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</si>
  <si>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</si>
  <si>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</si>
  <si>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</si>
  <si>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</si>
  <si>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</si>
  <si>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</si>
  <si>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</si>
  <si>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</si>
  <si>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</si>
  <si>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</si>
  <si>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</si>
  <si>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</si>
  <si>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</si>
  <si>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</si>
  <si>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</si>
  <si>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</si>
  <si>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</si>
  <si>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</si>
  <si>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</si>
  <si>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</si>
  <si>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</si>
  <si>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</si>
  <si>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</si>
  <si>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</si>
  <si>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</si>
  <si>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</si>
  <si>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</si>
  <si>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</si>
  <si>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</si>
  <si>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</si>
  <si>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</si>
  <si>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</si>
  <si>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</si>
  <si>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</si>
  <si>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</si>
  <si>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</si>
  <si>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</si>
  <si>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</si>
  <si>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</si>
  <si>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</si>
  <si>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</si>
  <si>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</si>
  <si>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</si>
  <si>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</si>
  <si>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</si>
  <si>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</si>
  <si>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</si>
  <si>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</si>
  <si>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</si>
  <si>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</si>
  <si>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</si>
  <si>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</si>
  <si>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</si>
  <si>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</si>
  <si>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</si>
  <si>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</si>
  <si>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</si>
  <si>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</si>
  <si>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</si>
  <si>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</si>
  <si>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</si>
  <si>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</si>
  <si>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</si>
  <si>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</si>
  <si>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</si>
  <si>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</si>
  <si>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</si>
  <si>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</si>
  <si>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</si>
  <si>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</si>
  <si>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</si>
  <si>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</si>
  <si>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</si>
  <si>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</si>
  <si>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</si>
  <si>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</si>
  <si>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</si>
  <si>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</si>
  <si>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</si>
  <si>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</si>
  <si>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</si>
  <si>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</si>
  <si>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</si>
  <si>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</si>
  <si>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</si>
  <si>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</si>
  <si>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</si>
  <si>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</si>
  <si>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</si>
  <si>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</si>
  <si>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</si>
  <si>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</si>
  <si>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</si>
  <si>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</si>
  <si>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</si>
  <si>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</si>
  <si>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</si>
  <si>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</si>
  <si>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</si>
  <si>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</si>
  <si>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</si>
  <si>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</si>
  <si>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</si>
  <si>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</si>
  <si>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</si>
  <si>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</si>
  <si>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</si>
  <si>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</si>
  <si>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</si>
  <si>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</si>
  <si>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</si>
  <si>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</si>
  <si>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</si>
  <si>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</si>
  <si>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</si>
  <si>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</si>
  <si>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</si>
  <si>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</si>
  <si>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</si>
  <si>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</si>
  <si>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</si>
  <si>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</si>
  <si>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</si>
  <si>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</si>
  <si>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</si>
  <si>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</si>
  <si>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</si>
  <si>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</si>
  <si>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</si>
  <si>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</si>
  <si>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</si>
  <si>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</si>
  <si>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</si>
  <si>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</si>
  <si>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</si>
  <si>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</si>
  <si>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</si>
  <si>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</si>
  <si>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</si>
  <si>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</si>
  <si>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</si>
  <si>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</si>
  <si>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</si>
  <si>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</si>
  <si>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</si>
  <si>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</si>
  <si>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</si>
  <si>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</si>
  <si>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</si>
  <si>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</si>
  <si>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</si>
  <si>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</si>
  <si>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</si>
  <si>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</si>
  <si>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</si>
  <si>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</si>
  <si>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</si>
  <si>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</si>
  <si>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</si>
  <si>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</si>
  <si>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</si>
  <si>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</si>
  <si>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</si>
  <si>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</si>
  <si>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</si>
  <si>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</si>
  <si>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</si>
  <si>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</si>
  <si>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</si>
  <si>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</si>
  <si>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</si>
  <si>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</si>
  <si>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</si>
  <si>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</si>
  <si>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</si>
  <si>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</si>
  <si>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</si>
  <si>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</si>
  <si>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</si>
  <si>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</si>
  <si>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</si>
  <si>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</si>
  <si>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</si>
  <si>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</si>
  <si>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</si>
  <si>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</si>
  <si>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</si>
  <si>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</si>
  <si>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</si>
  <si>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</si>
  <si>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</si>
  <si>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</si>
  <si>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</si>
  <si>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</si>
  <si>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</si>
  <si>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</si>
  <si>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</si>
  <si>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</si>
  <si>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</si>
  <si>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</si>
  <si>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</si>
  <si>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</si>
  <si>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</si>
  <si>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</si>
  <si>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</si>
  <si>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</si>
  <si>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</si>
  <si>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</si>
  <si>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</si>
  <si>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</si>
  <si>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</si>
  <si>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</si>
  <si>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</si>
  <si>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</si>
  <si>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</si>
  <si>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</si>
  <si>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</si>
  <si>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</si>
  <si>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</si>
  <si>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</si>
  <si>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</si>
  <si>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</si>
  <si>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</si>
  <si>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</si>
  <si>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</si>
  <si>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</si>
  <si>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</si>
  <si>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</si>
  <si>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</si>
  <si>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</si>
  <si>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</si>
  <si>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</si>
  <si>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</si>
  <si>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</si>
  <si>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</si>
  <si>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</si>
  <si>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</si>
  <si>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</si>
  <si>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</si>
  <si>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</si>
  <si>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</si>
  <si>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</si>
  <si>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</si>
  <si>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</si>
  <si>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</si>
  <si>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</si>
  <si>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</si>
  <si>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</si>
  <si>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</si>
  <si>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</si>
  <si>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</si>
  <si>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</si>
  <si>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</si>
  <si>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</si>
  <si>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</si>
  <si>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</si>
  <si>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</si>
  <si>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</si>
  <si>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</si>
  <si>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</si>
  <si>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</si>
  <si>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</si>
  <si>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</si>
  <si>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</si>
  <si>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</si>
  <si>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</si>
  <si>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</si>
  <si>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</si>
  <si>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</si>
  <si>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</si>
  <si>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</si>
  <si>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</si>
  <si>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</si>
  <si>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</si>
  <si>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</si>
  <si>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</si>
  <si>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</si>
  <si>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</si>
  <si>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</si>
  <si>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</si>
  <si>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</si>
  <si>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</si>
  <si>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</si>
  <si>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</si>
  <si>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</si>
  <si>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</si>
  <si>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</si>
  <si>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</si>
  <si>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</si>
  <si>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</si>
  <si>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</si>
  <si>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</si>
  <si>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</si>
  <si>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</si>
  <si>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</si>
  <si>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</si>
  <si>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</si>
  <si>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</si>
  <si>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</si>
  <si>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</si>
  <si>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</si>
  <si>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</si>
  <si>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</si>
  <si>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</si>
  <si>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</si>
  <si>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</si>
  <si>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</si>
  <si>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</si>
  <si>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</si>
  <si>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</si>
  <si>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</si>
  <si>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</si>
  <si>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</si>
  <si>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</si>
  <si>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</si>
  <si>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</si>
  <si>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</si>
  <si>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</si>
  <si>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</si>
  <si>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</si>
  <si>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</si>
  <si>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</si>
  <si>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</si>
  <si>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</si>
  <si>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</si>
  <si>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</si>
  <si>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</si>
  <si>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</si>
  <si>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</si>
  <si>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</si>
  <si>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</si>
  <si>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</si>
  <si>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</si>
  <si>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</si>
  <si>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</si>
  <si>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</si>
  <si>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</si>
  <si>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</si>
  <si>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</si>
  <si>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</si>
  <si>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</si>
  <si>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</si>
  <si>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</si>
  <si>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</si>
  <si>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</si>
  <si>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</si>
  <si>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</si>
  <si>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</si>
  <si>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</si>
  <si>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</si>
  <si>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</si>
  <si>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</si>
  <si>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</si>
  <si>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</si>
  <si>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</si>
  <si>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</si>
  <si>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</si>
  <si>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</si>
  <si>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</si>
  <si>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</si>
  <si>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</si>
  <si>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</si>
  <si>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</si>
  <si>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</si>
  <si>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</si>
  <si>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</si>
  <si>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</si>
  <si>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</si>
  <si>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</si>
  <si>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</si>
  <si>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</si>
  <si>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</si>
  <si>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</si>
  <si>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</si>
  <si>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</si>
  <si>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</si>
  <si>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</si>
  <si>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</si>
  <si>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</si>
  <si>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</si>
  <si>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</si>
  <si>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</si>
  <si>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</si>
  <si>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</si>
  <si>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</si>
  <si>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</si>
  <si>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</si>
  <si>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</si>
  <si>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</si>
  <si>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</si>
  <si>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</si>
  <si>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</si>
  <si>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</si>
  <si>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</si>
  <si>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</si>
  <si>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</si>
  <si>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</si>
  <si>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</si>
  <si>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</si>
  <si>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</si>
  <si>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</si>
  <si>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</si>
  <si>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</si>
  <si>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</si>
  <si>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</si>
  <si>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</si>
  <si>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</si>
  <si>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</si>
  <si>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</si>
  <si>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</si>
  <si>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</si>
  <si>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</si>
  <si>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</si>
  <si>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</si>
  <si>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</si>
  <si>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</si>
  <si>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</si>
  <si>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</si>
  <si>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</si>
  <si>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</si>
  <si>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</si>
  <si>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</si>
  <si>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</si>
  <si>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</si>
  <si>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</si>
  <si>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</si>
  <si>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</si>
  <si>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</si>
  <si>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</si>
  <si>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</si>
  <si>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</si>
  <si>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</si>
  <si>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</si>
  <si>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</si>
  <si>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</si>
  <si>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</si>
  <si>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</si>
  <si>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</si>
  <si>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</si>
  <si>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</si>
  <si>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</si>
  <si>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</si>
  <si>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</si>
  <si>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</si>
  <si>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</si>
  <si>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</si>
  <si>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</si>
  <si>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</si>
  <si>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</si>
  <si>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</si>
  <si>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</si>
  <si>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</si>
  <si>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</si>
  <si>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</si>
  <si>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</si>
  <si>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</si>
  <si>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</si>
  <si>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</si>
  <si>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</si>
  <si>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</si>
  <si>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</si>
  <si>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</si>
  <si>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</si>
  <si>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</si>
  <si>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</si>
  <si>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</si>
  <si>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</si>
  <si>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</si>
  <si>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</si>
  <si>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</si>
  <si>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</si>
  <si>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</si>
  <si>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</si>
  <si>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</si>
  <si>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</si>
  <si>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</si>
  <si>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</si>
  <si>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</si>
  <si>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</si>
  <si>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</si>
  <si>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</si>
  <si>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</si>
  <si>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</si>
  <si>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</si>
  <si>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</si>
  <si>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</si>
  <si>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</si>
  <si>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</si>
  <si>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</si>
  <si>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</si>
  <si>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</si>
  <si>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</si>
  <si>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</si>
  <si>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</si>
  <si>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</si>
  <si>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</si>
  <si>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</si>
  <si>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</si>
  <si>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</si>
  <si>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</si>
  <si>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</si>
  <si>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</si>
  <si>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</si>
  <si>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</si>
  <si>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</si>
  <si>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</si>
  <si>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</si>
  <si>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</si>
  <si>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</si>
  <si>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</si>
  <si>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</si>
  <si>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</si>
  <si>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</si>
  <si>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</si>
  <si>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</si>
  <si>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</si>
  <si>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</si>
  <si>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</si>
  <si>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</si>
  <si>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</si>
  <si>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</si>
  <si>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</si>
  <si>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</si>
  <si>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</si>
  <si>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</si>
  <si>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</si>
  <si>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</si>
  <si>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</si>
  <si>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</si>
  <si>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</si>
  <si>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</si>
  <si>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</si>
  <si>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</si>
  <si>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</si>
  <si>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</si>
  <si>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</si>
  <si>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</si>
  <si>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</si>
  <si>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</si>
  <si>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</si>
  <si>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</si>
  <si>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</si>
  <si>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</si>
  <si>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</si>
  <si>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</si>
  <si>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</si>
  <si>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</si>
  <si>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</si>
  <si>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</si>
  <si>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</si>
  <si>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</si>
  <si>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</si>
  <si>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</si>
  <si>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</si>
  <si>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</si>
  <si>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</si>
  <si>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</si>
  <si>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</si>
  <si>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</si>
  <si>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</si>
  <si>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</si>
  <si>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</si>
  <si>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</si>
  <si>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</si>
  <si>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</si>
  <si>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</si>
  <si>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</si>
  <si>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</si>
  <si>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</si>
  <si>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</si>
  <si>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</si>
  <si>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</si>
  <si>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</si>
  <si>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</si>
  <si>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</si>
  <si>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</si>
  <si>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</si>
  <si>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</si>
  <si>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</si>
  <si>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</si>
  <si>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</si>
  <si>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</si>
  <si>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</si>
  <si>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</si>
  <si>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</si>
  <si>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</si>
  <si>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</si>
  <si>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</si>
  <si>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</si>
  <si>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</si>
  <si>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</si>
  <si>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</si>
  <si>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</si>
  <si>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</si>
  <si>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</si>
  <si>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</si>
  <si>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</si>
  <si>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</si>
  <si>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</si>
  <si>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</si>
  <si>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</si>
  <si>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</si>
  <si>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</si>
  <si>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</si>
  <si>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</si>
  <si>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</si>
  <si>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</si>
  <si>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</si>
  <si>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</si>
  <si>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</si>
  <si>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</si>
  <si>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</si>
  <si>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</si>
  <si>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</si>
  <si>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</si>
  <si>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</si>
  <si>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</si>
  <si>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</si>
  <si>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</si>
  <si>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</si>
  <si>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</si>
  <si>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</si>
  <si>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</si>
  <si>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</si>
  <si>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</si>
  <si>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</si>
  <si>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</si>
  <si>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</si>
  <si>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</si>
  <si>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</si>
  <si>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</si>
  <si>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</si>
  <si>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</si>
  <si>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</si>
  <si>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</si>
  <si>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</si>
  <si>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</si>
  <si>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</si>
  <si>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</si>
  <si>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</si>
  <si>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</si>
  <si>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</si>
  <si>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</si>
  <si>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</si>
  <si>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</si>
  <si>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</si>
  <si>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</si>
  <si>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</si>
  <si>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</si>
  <si>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</si>
  <si>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</si>
  <si>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</si>
  <si>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</si>
  <si>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</si>
  <si>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</si>
  <si>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</si>
  <si>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</si>
  <si>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</si>
  <si>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</si>
  <si>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</si>
  <si>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</si>
  <si>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</si>
  <si>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</si>
  <si>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</si>
  <si>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</si>
  <si>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</si>
  <si>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</si>
  <si>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</si>
  <si>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</si>
  <si>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</si>
  <si>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</si>
  <si>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</si>
  <si>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</si>
  <si>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</si>
  <si>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</si>
  <si>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</si>
  <si>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</si>
  <si>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</si>
  <si>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</si>
  <si>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</si>
  <si>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</si>
  <si>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</si>
  <si>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</si>
  <si>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</si>
  <si>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</si>
  <si>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</si>
  <si>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</si>
  <si>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</si>
  <si>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</si>
  <si>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</si>
  <si>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</si>
  <si>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</si>
  <si>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</si>
  <si>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</si>
  <si>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</si>
  <si>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</si>
  <si>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</si>
  <si>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</si>
  <si>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</si>
  <si>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</si>
  <si>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</si>
  <si>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</si>
  <si>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</si>
  <si>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</si>
  <si>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</si>
  <si>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</si>
  <si>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</si>
  <si>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</si>
  <si>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</si>
  <si>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</si>
  <si>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</si>
  <si>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</si>
  <si>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</si>
  <si>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</si>
  <si>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</si>
  <si>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</si>
  <si>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</si>
  <si>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</si>
  <si>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</si>
  <si>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</si>
  <si>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</si>
  <si>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</si>
  <si>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</si>
  <si>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</si>
  <si>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</si>
  <si>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</si>
  <si>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</si>
  <si>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</si>
  <si>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</si>
  <si>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</si>
  <si>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</si>
  <si>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</si>
  <si>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</si>
  <si>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</si>
  <si>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</si>
  <si>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</si>
  <si>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</si>
  <si>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</si>
  <si>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</si>
  <si>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</si>
  <si>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</si>
  <si>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</si>
  <si>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</si>
  <si>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</si>
  <si>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</si>
  <si>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</si>
  <si>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</si>
  <si>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</si>
  <si>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</si>
  <si>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</si>
  <si>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</si>
  <si>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</si>
  <si>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</si>
  <si>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</si>
  <si>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</si>
  <si>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</si>
  <si>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</si>
  <si>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</si>
  <si>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</si>
  <si>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</si>
  <si>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</si>
  <si>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</si>
  <si>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</si>
  <si>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</si>
  <si>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</si>
  <si>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</si>
  <si>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</si>
  <si>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</si>
  <si>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</si>
  <si>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</si>
  <si>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</si>
  <si>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</si>
  <si>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</si>
  <si>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</si>
  <si>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</si>
  <si>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</si>
  <si>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</si>
  <si>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</si>
  <si>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</si>
  <si>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</si>
  <si>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</si>
  <si>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</si>
  <si>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</si>
  <si>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</si>
  <si>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</si>
  <si>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</si>
  <si>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</si>
  <si>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</si>
  <si>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</si>
  <si>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</si>
  <si>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</si>
  <si>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</si>
  <si>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</si>
  <si>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</si>
  <si>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</si>
  <si>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</si>
  <si>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</si>
  <si>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</si>
  <si>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</si>
  <si>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</si>
  <si>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</si>
  <si>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</si>
  <si>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</si>
  <si>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</si>
  <si>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</si>
  <si>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</si>
  <si>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</si>
  <si>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</si>
  <si>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</si>
  <si>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</si>
  <si>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</si>
  <si>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</si>
  <si>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</si>
  <si>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</si>
  <si>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</si>
  <si>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</si>
  <si>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</si>
  <si>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</si>
  <si>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</si>
  <si>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</si>
  <si>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</si>
  <si>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</si>
  <si>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</si>
  <si>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</si>
  <si>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</si>
  <si>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</si>
  <si>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</si>
  <si>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</si>
  <si>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</si>
  <si>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</si>
  <si>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</si>
  <si>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</si>
  <si>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</si>
  <si>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</si>
  <si>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</si>
  <si>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</si>
  <si>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</si>
  <si>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</si>
  <si>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</si>
  <si>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</si>
  <si>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</si>
  <si>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</si>
  <si>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</si>
  <si>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</si>
  <si>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</si>
  <si>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</si>
  <si>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</si>
  <si>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</si>
  <si>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</si>
  <si>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</si>
  <si>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</si>
  <si>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</si>
  <si>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</si>
  <si>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</si>
  <si>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</si>
  <si>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</si>
  <si>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</si>
  <si>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</si>
  <si>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</si>
  <si>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</si>
  <si>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</si>
  <si>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</si>
  <si>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</si>
  <si>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</si>
  <si>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</si>
  <si>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</si>
  <si>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</si>
  <si>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</si>
  <si>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</si>
  <si>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</si>
  <si>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</si>
  <si>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</si>
  <si>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</si>
  <si>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</si>
  <si>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</si>
  <si>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</si>
  <si>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</si>
  <si>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</si>
  <si>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</si>
  <si>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</si>
  <si>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</si>
  <si>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</si>
  <si>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</si>
  <si>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</si>
  <si>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</si>
  <si>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</si>
  <si>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</si>
  <si>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</si>
  <si>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</si>
  <si>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</si>
  <si>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</si>
  <si>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</si>
  <si>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</si>
  <si>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</si>
  <si>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</si>
  <si>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</si>
  <si>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</si>
  <si>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</si>
  <si>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</si>
  <si>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</si>
  <si>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</si>
  <si>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</si>
  <si>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</si>
  <si>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</si>
  <si>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</si>
  <si>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</si>
  <si>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</si>
  <si>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</si>
  <si>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</si>
  <si>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</si>
  <si>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</si>
  <si>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</si>
  <si>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</si>
  <si>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</si>
  <si>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</si>
  <si>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</si>
  <si>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</si>
  <si>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</si>
  <si>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</si>
  <si>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</si>
  <si>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</si>
  <si>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</si>
  <si>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</si>
  <si>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</si>
  <si>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</si>
  <si>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</si>
  <si>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</si>
  <si>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</si>
  <si>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</si>
  <si>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</si>
  <si>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</si>
  <si>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</si>
  <si>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</si>
  <si>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</si>
  <si>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</si>
  <si>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</si>
  <si>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</si>
  <si>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</si>
  <si>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</si>
  <si>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</si>
  <si>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</si>
  <si>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</si>
  <si>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</si>
  <si>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</si>
  <si>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</si>
  <si>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</si>
  <si>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</si>
  <si>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</si>
  <si>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</si>
  <si>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</si>
  <si>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</si>
  <si>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</si>
  <si>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</si>
  <si>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</si>
  <si>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</si>
  <si>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</si>
  <si>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</si>
  <si>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</si>
  <si>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</si>
  <si>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</si>
  <si>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</si>
  <si>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</si>
  <si>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</si>
  <si>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</si>
  <si>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</si>
  <si>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</si>
  <si>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</si>
  <si>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</si>
  <si>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</si>
  <si>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</si>
  <si>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</si>
  <si>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</si>
  <si>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</si>
  <si>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</si>
  <si>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</si>
  <si>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</si>
  <si>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</si>
  <si>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</si>
  <si>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</si>
  <si>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</si>
  <si>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</si>
  <si>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</si>
  <si>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</si>
  <si>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</si>
  <si>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</si>
  <si>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</si>
  <si>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</si>
  <si>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</si>
  <si>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</si>
  <si>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</si>
  <si>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</si>
  <si>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</si>
  <si>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</si>
  <si>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</si>
  <si>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</si>
  <si>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</si>
  <si>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</si>
  <si>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</si>
  <si>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</si>
  <si>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</si>
  <si>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</si>
  <si>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</si>
  <si>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</si>
  <si>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</si>
  <si>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</si>
  <si>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</si>
  <si>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</si>
  <si>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</si>
  <si>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</si>
  <si>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</si>
  <si>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</si>
  <si>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</si>
  <si>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</si>
  <si>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</si>
  <si>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</si>
  <si>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</si>
  <si>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</si>
  <si>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</si>
  <si>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</si>
  <si>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</si>
  <si>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</si>
  <si>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</si>
  <si>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</si>
  <si>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</si>
  <si>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</si>
  <si>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</si>
  <si>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</si>
  <si>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</si>
  <si>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</si>
  <si>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</si>
  <si>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</si>
  <si>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</si>
  <si>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</si>
  <si>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</si>
  <si>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</si>
  <si>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</si>
  <si>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</si>
  <si>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</si>
  <si>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</si>
  <si>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</si>
  <si>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</si>
  <si>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</si>
  <si>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</si>
  <si>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</si>
  <si>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</si>
  <si>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</si>
  <si>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</si>
  <si>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</si>
  <si>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</si>
  <si>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</si>
  <si>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</si>
  <si>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</si>
  <si>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</si>
  <si>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</si>
  <si>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</si>
  <si>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</si>
  <si>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</si>
  <si>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</si>
  <si>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</si>
  <si>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</si>
  <si>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</si>
  <si>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</si>
  <si>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</si>
  <si>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</si>
  <si>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</si>
  <si>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</si>
  <si>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</si>
  <si>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</si>
  <si>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</si>
  <si>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</si>
  <si>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</si>
  <si>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</si>
  <si>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</si>
  <si>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</si>
  <si>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</si>
  <si>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</si>
  <si>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</si>
  <si>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</si>
  <si>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</si>
  <si>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</si>
  <si>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</si>
  <si>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</si>
  <si>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</si>
  <si>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</si>
  <si>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</si>
  <si>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</si>
  <si>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</si>
  <si>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</si>
  <si>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</si>
  <si>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</si>
  <si>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</si>
  <si>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</si>
  <si>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</si>
  <si>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</si>
  <si>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</si>
  <si>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</si>
  <si>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</si>
  <si>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</si>
  <si>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</si>
  <si>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</si>
  <si>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</si>
  <si>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</si>
  <si>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</si>
  <si>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</si>
  <si>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</si>
  <si>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</si>
  <si>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</si>
  <si>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</si>
  <si>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</si>
  <si>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</si>
  <si>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</si>
  <si>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</si>
  <si>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</si>
  <si>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</si>
  <si>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</si>
  <si>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</si>
  <si>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</si>
  <si>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</si>
  <si>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</si>
  <si>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</si>
  <si>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</si>
  <si>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</si>
  <si>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</si>
  <si>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</si>
  <si>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</si>
  <si>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</si>
  <si>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</si>
  <si>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</si>
  <si>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</si>
  <si>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</si>
  <si>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</si>
  <si>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</si>
  <si>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</si>
  <si>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</si>
  <si>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</si>
  <si>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</si>
  <si>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</si>
  <si>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</si>
  <si>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</si>
  <si>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</si>
  <si>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</si>
  <si>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</si>
  <si>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</si>
  <si>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</si>
  <si>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</si>
  <si>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</si>
  <si>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</si>
  <si>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</si>
  <si>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</si>
  <si>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</si>
  <si>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</si>
  <si>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</si>
  <si>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</si>
  <si>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</si>
  <si>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</si>
  <si>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</si>
  <si>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</si>
  <si>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</si>
  <si>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</si>
  <si>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</si>
  <si>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</si>
  <si>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</si>
  <si>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</si>
  <si>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</si>
  <si>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</si>
  <si>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</si>
  <si>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</si>
  <si>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</si>
  <si>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</si>
  <si>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</si>
  <si>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</si>
  <si>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</si>
  <si>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</si>
  <si>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</si>
  <si>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</si>
  <si>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</si>
  <si>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</si>
  <si>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</si>
  <si>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</si>
  <si>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</si>
  <si>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</si>
  <si>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</si>
  <si>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</si>
  <si>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</si>
  <si>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</si>
  <si>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</si>
  <si>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</si>
  <si>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</si>
  <si>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</si>
  <si>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</si>
  <si>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</si>
  <si>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</si>
  <si>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</si>
  <si>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</si>
  <si>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</si>
  <si>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</si>
  <si>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</si>
  <si>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</si>
  <si>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</si>
  <si>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</si>
  <si>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</si>
  <si>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</si>
  <si>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</si>
  <si>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</si>
  <si>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</si>
  <si>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</si>
  <si>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</si>
  <si>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</si>
  <si>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</si>
  <si>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</si>
  <si>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</si>
  <si>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</si>
  <si>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</si>
  <si>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</si>
  <si>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</si>
  <si>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</si>
  <si>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</si>
  <si>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</si>
  <si>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</si>
  <si>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</si>
  <si>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</si>
  <si>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</si>
  <si>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</si>
  <si>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</si>
  <si>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</si>
  <si>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</si>
  <si>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</si>
  <si>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</si>
  <si>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</si>
  <si>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</si>
  <si>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</si>
  <si>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</si>
  <si>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</si>
  <si>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</si>
  <si>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</si>
  <si>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</si>
  <si>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</si>
  <si>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</si>
  <si>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</si>
  <si>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</si>
  <si>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</si>
  <si>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</si>
  <si>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</si>
  <si>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</si>
  <si>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</si>
  <si>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</si>
  <si>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</si>
  <si>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</si>
  <si>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</si>
  <si>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</si>
  <si>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</si>
  <si>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</si>
  <si>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</si>
  <si>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</si>
  <si>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</si>
  <si>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</si>
  <si>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</si>
  <si>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</si>
  <si>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</si>
  <si>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</si>
  <si>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</si>
  <si>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</si>
  <si>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</si>
  <si>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</si>
  <si>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</si>
  <si>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</si>
  <si>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</si>
  <si>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</si>
  <si>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</si>
  <si>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</si>
  <si>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</si>
  <si>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</si>
  <si>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</si>
  <si>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</si>
  <si>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</si>
  <si>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</si>
  <si>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</si>
  <si>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</si>
  <si>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</si>
  <si>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</si>
  <si>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</si>
  <si>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</si>
  <si>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</si>
  <si>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</si>
  <si>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</si>
  <si>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</si>
  <si>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</si>
  <si>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</si>
  <si>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</si>
  <si>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</si>
  <si>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</si>
  <si>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</si>
  <si>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</si>
  <si>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</si>
  <si>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</si>
  <si>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</si>
  <si>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</si>
  <si>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</si>
  <si>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</si>
  <si>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</si>
  <si>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</si>
  <si>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</si>
  <si>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</si>
  <si>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</si>
  <si>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</si>
  <si>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</si>
  <si>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</si>
  <si>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</si>
  <si>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</si>
  <si>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</si>
  <si>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</si>
  <si>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</si>
  <si>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</si>
  <si>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</si>
  <si>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</si>
  <si>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</si>
  <si>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</si>
  <si>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</si>
  <si>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</si>
  <si>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</si>
  <si>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</si>
  <si>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</si>
  <si>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</si>
  <si>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</si>
  <si>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</si>
  <si>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</si>
  <si>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</si>
  <si>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</si>
  <si>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</si>
  <si>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</si>
  <si>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</si>
  <si>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</si>
  <si>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</si>
  <si>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</si>
  <si>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</si>
  <si>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</si>
  <si>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</si>
  <si>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</si>
  <si>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</si>
  <si>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</si>
  <si>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</si>
  <si>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</si>
  <si>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</si>
  <si>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</si>
  <si>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</si>
  <si>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</si>
  <si>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</si>
  <si>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</si>
  <si>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</si>
  <si>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</si>
  <si>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</si>
  <si>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</si>
  <si>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</si>
  <si>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</si>
  <si>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</si>
  <si>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</si>
  <si>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</si>
  <si>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</si>
  <si>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</si>
  <si>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</si>
  <si>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</si>
  <si>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</si>
  <si>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</si>
  <si>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</si>
  <si>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</si>
  <si>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</si>
  <si>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</si>
  <si>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</si>
  <si>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</si>
  <si>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</si>
  <si>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</si>
  <si>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</si>
  <si>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</si>
  <si>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</si>
  <si>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</si>
  <si>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</si>
  <si>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</si>
  <si>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</si>
  <si>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</si>
  <si>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</si>
  <si>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</si>
  <si>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</si>
  <si>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</si>
  <si>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</si>
  <si>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</si>
  <si>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</si>
  <si>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</si>
  <si>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</si>
  <si>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</si>
  <si>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</si>
  <si>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</si>
  <si>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</si>
  <si>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</si>
  <si>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</si>
  <si>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</si>
  <si>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</si>
  <si>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</si>
  <si>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</si>
  <si>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</si>
  <si>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</si>
  <si>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</si>
  <si>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</si>
  <si>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</si>
  <si>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</si>
  <si>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</si>
  <si>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</si>
  <si>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</si>
  <si>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</si>
  <si>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</si>
  <si>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</si>
  <si>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</si>
  <si>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</si>
  <si>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</si>
  <si>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</si>
  <si>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</si>
  <si>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</si>
  <si>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</si>
  <si>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</si>
  <si>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</si>
  <si>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</si>
  <si>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</si>
  <si>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</si>
  <si>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</si>
  <si>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</si>
  <si>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</si>
  <si>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</si>
  <si>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</si>
  <si>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</si>
  <si>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</si>
  <si>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</si>
  <si>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</si>
  <si>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</si>
  <si>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</si>
  <si>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</si>
  <si>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</si>
  <si>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</si>
  <si>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</si>
  <si>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</si>
  <si>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</si>
  <si>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</si>
  <si>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</si>
  <si>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</si>
  <si>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</si>
  <si>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</si>
  <si>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</si>
  <si>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</si>
  <si>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</si>
  <si>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</si>
  <si>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</si>
  <si>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</si>
  <si>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</si>
  <si>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</si>
  <si>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</si>
  <si>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</si>
  <si>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</si>
  <si>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</si>
  <si>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</si>
  <si>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</si>
  <si>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</si>
  <si>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</si>
  <si>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</si>
  <si>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</si>
  <si>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</si>
  <si>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</si>
  <si>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</si>
  <si>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</si>
  <si>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</si>
  <si>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</si>
  <si>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</si>
  <si>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</si>
  <si>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</si>
  <si>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</si>
  <si>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</si>
  <si>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</si>
  <si>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</si>
  <si>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</si>
  <si>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</si>
  <si>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</si>
  <si>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</si>
  <si>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</si>
  <si>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</si>
  <si>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</si>
  <si>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</si>
  <si>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</si>
  <si>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</si>
  <si>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</si>
  <si>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DURANCE A LA-ROQUE-D'ANTHERON</t>
  </si>
  <si>
    <t>DURANCE</t>
  </si>
  <si>
    <t>06162600</t>
  </si>
  <si>
    <t>18690155900069</t>
  </si>
  <si>
    <t>AGENCE DE L'EAU RHONE MEDITERRANEE CORSE</t>
  </si>
  <si>
    <t>34255833500077</t>
  </si>
  <si>
    <t>AQUASCOP BIOLOGIE site de Monptellier</t>
  </si>
  <si>
    <t>IBMR-18-M176</t>
  </si>
  <si>
    <t>JOYCE LAMBERT, DAMIEN RICARD</t>
  </si>
  <si>
    <t>IBMR standard</t>
  </si>
  <si>
    <t>GAUCHE</t>
  </si>
  <si>
    <t>ETIAGE NORMAL</t>
  </si>
  <si>
    <t>ENSOLEILLE</t>
  </si>
  <si>
    <t>MOYENNE</t>
  </si>
  <si>
    <t>PARTIELLEMENT</t>
  </si>
  <si>
    <t>Turbidité importante</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</si>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</sst>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890074</v>
      </c>
      <c r="G10" s="105"/>
      <c r="H10" s="106"/>
    </row>
    <row r="11" spans="1:8" ht="15">
      <c r="A11" s="10" t="s">
        <v>2281</v>
      </c>
      <c r="B11" s="47">
        <v>43347</v>
      </c>
      <c r="D11" s="10" t="s">
        <v>2284</v>
      </c>
      <c r="E11" s="52">
        <v>6293440</v>
      </c>
      <c r="G11" s="105"/>
      <c r="H11" s="106"/>
    </row>
    <row r="12" spans="1:8" ht="15">
      <c r="A12" s="10" t="s">
        <v>2287</v>
      </c>
      <c r="B12" s="52" t="s">
        <v>5290</v>
      </c>
      <c r="D12" s="10" t="s">
        <v>2285</v>
      </c>
      <c r="E12" s="52">
        <v>889972</v>
      </c>
      <c r="G12" s="107"/>
      <c r="H12" s="108"/>
    </row>
    <row r="13" spans="1:5" ht="17.25" customHeight="1" thickBot="1">
      <c r="A13" s="2"/>
      <c r="B13" s="55"/>
      <c r="D13" s="10" t="s">
        <v>2286</v>
      </c>
      <c r="E13" s="52">
        <v>6293455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890074</v>
      </c>
    </row>
    <row r="18" spans="1:3" ht="15">
      <c r="A18" s="115"/>
      <c r="B18" s="49" t="s">
        <v>2271</v>
      </c>
      <c r="C18" s="61">
        <f>E11</f>
        <v>6293440</v>
      </c>
    </row>
    <row r="19" spans="1:2" ht="15">
      <c r="A19" s="3" t="s">
        <v>2063</v>
      </c>
      <c r="B19" s="29">
        <v>157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35.3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65</v>
      </c>
      <c r="D35" s="28" t="s">
        <v>2288</v>
      </c>
      <c r="E35" s="32">
        <v>35</v>
      </c>
    </row>
    <row r="36" spans="1:5" s="7" customFormat="1" ht="15" customHeight="1">
      <c r="A36" s="5" t="s">
        <v>2113</v>
      </c>
      <c r="B36" s="30">
        <v>100</v>
      </c>
      <c r="C36" s="6"/>
      <c r="D36" s="8" t="s">
        <v>2112</v>
      </c>
      <c r="E36" s="30">
        <v>100</v>
      </c>
    </row>
    <row r="37" spans="1:5" s="7" customFormat="1" ht="15" customHeight="1">
      <c r="A37" s="5" t="s">
        <v>2111</v>
      </c>
      <c r="B37" s="30">
        <v>23</v>
      </c>
      <c r="C37" s="6"/>
      <c r="D37" s="8" t="s">
        <v>2110</v>
      </c>
      <c r="E37" s="30">
        <v>12.4</v>
      </c>
    </row>
    <row r="38" spans="1:5" s="7" customFormat="1" ht="15" customHeight="1">
      <c r="A38" s="5" t="s">
        <v>2115</v>
      </c>
      <c r="B38" s="30">
        <v>9</v>
      </c>
      <c r="C38" s="6"/>
      <c r="D38" s="8" t="s">
        <v>2115</v>
      </c>
      <c r="E38" s="30">
        <v>52</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4</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4</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1</v>
      </c>
      <c r="C84" s="6"/>
      <c r="D84" s="10" t="s">
        <v>2074</v>
      </c>
      <c r="E84" s="9"/>
    </row>
    <row r="85" spans="1:5" s="15" customFormat="1" ht="15">
      <c r="A85" s="3" t="s">
        <v>2073</v>
      </c>
      <c r="B85" s="9">
        <v>1</v>
      </c>
      <c r="C85" s="6"/>
      <c r="D85" s="10" t="s">
        <v>2073</v>
      </c>
      <c r="E85" s="9"/>
    </row>
    <row r="86" spans="1:5" s="15" customFormat="1" ht="15">
      <c r="A86" s="3" t="s">
        <v>2072</v>
      </c>
      <c r="B86" s="9"/>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394</v>
      </c>
      <c r="B97" s="20" t="str">
        <f>VLOOKUP(A97,'Ref Taxo'!A:B,2,FALSE)</f>
        <v>Chara hispida</v>
      </c>
      <c r="C97" s="21">
        <f>VLOOKUP(A97,'Ref Taxo'!A:D,4,FALSE)</f>
        <v>5258</v>
      </c>
      <c r="D97" s="34">
        <v>0.1</v>
      </c>
      <c r="E97" s="35">
        <v>1.5</v>
      </c>
      <c r="F97" s="35" t="s">
        <v>2294</v>
      </c>
    </row>
    <row r="98" spans="1:6" ht="15">
      <c r="A98" s="33" t="s">
        <v>405</v>
      </c>
      <c r="B98" s="20" t="str">
        <f>VLOOKUP(A98,'Ref Taxo'!A:B,2,FALSE)</f>
        <v>Chara vulgaris</v>
      </c>
      <c r="C98" s="21">
        <f>VLOOKUP(A98,'Ref Taxo'!A:D,4,FALSE)</f>
        <v>5261</v>
      </c>
      <c r="D98" s="34">
        <v>0.1</v>
      </c>
      <c r="E98" s="35">
        <v>1.5</v>
      </c>
      <c r="F98" s="35" t="s">
        <v>2294</v>
      </c>
    </row>
    <row r="99" spans="1:6" ht="15">
      <c r="A99" s="33" t="s">
        <v>453</v>
      </c>
      <c r="B99" s="20" t="str">
        <f>VLOOKUP(A99,'Ref Taxo'!A:B,2,FALSE)</f>
        <v>Cladophora</v>
      </c>
      <c r="C99" s="21">
        <f>VLOOKUP(A99,'Ref Taxo'!A:D,4,FALSE)</f>
        <v>1124</v>
      </c>
      <c r="D99" s="34">
        <v>0.3</v>
      </c>
      <c r="E99" s="35"/>
      <c r="F99" s="35" t="s">
        <v>2294</v>
      </c>
    </row>
    <row r="100" spans="1:6" ht="15">
      <c r="A100" s="33" t="s">
        <v>528</v>
      </c>
      <c r="B100" s="20" t="str">
        <f>VLOOKUP(A100,'Ref Taxo'!A:B,2,FALSE)</f>
        <v>Diatoma</v>
      </c>
      <c r="C100" s="21">
        <f>VLOOKUP(A100,'Ref Taxo'!A:D,4,FALSE)</f>
        <v>6627</v>
      </c>
      <c r="D100" s="34">
        <v>0.05</v>
      </c>
      <c r="E100" s="35"/>
      <c r="F100" s="35" t="s">
        <v>2294</v>
      </c>
    </row>
    <row r="101" spans="1:6" ht="15">
      <c r="A101" s="33" t="s">
        <v>1252</v>
      </c>
      <c r="B101" s="20" t="str">
        <f>VLOOKUP(A101,'Ref Taxo'!A:B,2,FALSE)</f>
        <v>Nitella mucronata</v>
      </c>
      <c r="C101" s="21">
        <f>VLOOKUP(A101,'Ref Taxo'!A:D,4,FALSE)</f>
        <v>5266</v>
      </c>
      <c r="D101" s="34"/>
      <c r="E101" s="35">
        <v>1.5</v>
      </c>
      <c r="F101" s="35" t="s">
        <v>2294</v>
      </c>
    </row>
    <row r="102" spans="1:6" ht="15">
      <c r="A102" s="33" t="s">
        <v>1289</v>
      </c>
      <c r="B102" s="20" t="str">
        <f>VLOOKUP(A102,'Ref Taxo'!A:B,2,FALSE)</f>
        <v>Oedogonium</v>
      </c>
      <c r="C102" s="21">
        <f>VLOOKUP(A102,'Ref Taxo'!A:D,4,FALSE)</f>
        <v>1134</v>
      </c>
      <c r="D102" s="34">
        <v>0.05</v>
      </c>
      <c r="E102" s="35">
        <v>0.01</v>
      </c>
      <c r="F102" s="35" t="s">
        <v>2294</v>
      </c>
    </row>
    <row r="103" spans="1:6" ht="15">
      <c r="A103" s="33" t="s">
        <v>1306</v>
      </c>
      <c r="B103" s="20" t="str">
        <f>VLOOKUP(A103,'Ref Taxo'!A:B,2,FALSE)</f>
        <v>Oscillatoria</v>
      </c>
      <c r="C103" s="21">
        <f>VLOOKUP(A103,'Ref Taxo'!A:D,4,FALSE)</f>
        <v>1108</v>
      </c>
      <c r="D103" s="34">
        <v>0.1</v>
      </c>
      <c r="E103" s="35">
        <v>0.01</v>
      </c>
      <c r="F103" s="35" t="s">
        <v>2294</v>
      </c>
    </row>
    <row r="104" spans="1:6" ht="15">
      <c r="A104" s="33" t="s">
        <v>1381</v>
      </c>
      <c r="B104" s="20" t="str">
        <f>VLOOKUP(A104,'Ref Taxo'!A:B,2,FALSE)</f>
        <v>Phormidium</v>
      </c>
      <c r="C104" s="21">
        <f>VLOOKUP(A104,'Ref Taxo'!A:D,4,FALSE)</f>
        <v>6414</v>
      </c>
      <c r="D104" s="34"/>
      <c r="E104" s="35">
        <v>0.1</v>
      </c>
      <c r="F104" s="35" t="s">
        <v>5300</v>
      </c>
    </row>
    <row r="105" spans="1:6" ht="15">
      <c r="A105" s="33" t="s">
        <v>1883</v>
      </c>
      <c r="B105" s="20" t="str">
        <f>VLOOKUP(A105,'Ref Taxo'!A:B,2,FALSE)</f>
        <v>Spirogyra</v>
      </c>
      <c r="C105" s="21">
        <f>VLOOKUP(A105,'Ref Taxo'!A:D,4,FALSE)</f>
        <v>1147</v>
      </c>
      <c r="D105" s="34">
        <v>4.8</v>
      </c>
      <c r="E105" s="35">
        <v>17</v>
      </c>
      <c r="F105" s="35" t="s">
        <v>2294</v>
      </c>
    </row>
    <row r="106" spans="1:6" ht="15">
      <c r="A106" s="33" t="s">
        <v>1977</v>
      </c>
      <c r="B106" s="20" t="str">
        <f>VLOOKUP(A106,'Ref Taxo'!A:B,2,FALSE)</f>
        <v>Ulothrix</v>
      </c>
      <c r="C106" s="21">
        <f>VLOOKUP(A106,'Ref Taxo'!A:D,4,FALSE)</f>
        <v>1142</v>
      </c>
      <c r="D106" s="34">
        <v>0.05</v>
      </c>
      <c r="E106" s="35"/>
      <c r="F106" s="35" t="s">
        <v>2294</v>
      </c>
    </row>
    <row r="107" spans="1:6" ht="15">
      <c r="A107" s="33" t="s">
        <v>2056</v>
      </c>
      <c r="B107" s="20" t="str">
        <f>VLOOKUP(A107,'Ref Taxo'!A:B,2,FALSE)</f>
        <v>Zygnema</v>
      </c>
      <c r="C107" s="21">
        <f>VLOOKUP(A107,'Ref Taxo'!A:D,4,FALSE)</f>
        <v>1148</v>
      </c>
      <c r="D107" s="34">
        <v>3</v>
      </c>
      <c r="E107" s="35">
        <v>0.05</v>
      </c>
      <c r="F107" s="35" t="s">
        <v>2294</v>
      </c>
    </row>
    <row r="108" spans="1:6" ht="15">
      <c r="A108" s="33" t="s">
        <v>131</v>
      </c>
      <c r="B108" s="20" t="str">
        <f>VLOOKUP(A108,'Ref Taxo'!A:B,2,FALSE)</f>
        <v>Didymodon tophaceus</v>
      </c>
      <c r="C108" s="21">
        <f>VLOOKUP(A108,'Ref Taxo'!A:D,4,FALSE)</f>
        <v>19619</v>
      </c>
      <c r="D108" s="34"/>
      <c r="E108" s="35">
        <v>0.01</v>
      </c>
      <c r="F108" s="35" t="s">
        <v>2294</v>
      </c>
    </row>
    <row r="109" spans="1:6" ht="15">
      <c r="A109" s="33" t="s">
        <v>28</v>
      </c>
      <c r="B109" s="20" t="str">
        <f>VLOOKUP(A109,'Ref Taxo'!A:B,2,FALSE)</f>
        <v>Agrostis stolonifera</v>
      </c>
      <c r="C109" s="21">
        <f>VLOOKUP(A109,'Ref Taxo'!A:D,4,FALSE)</f>
        <v>1543</v>
      </c>
      <c r="D109" s="34">
        <v>0.01</v>
      </c>
      <c r="E109" s="35"/>
      <c r="F109" s="35" t="s">
        <v>2294</v>
      </c>
    </row>
    <row r="110" spans="1:6" ht="15">
      <c r="A110" s="33" t="s">
        <v>33</v>
      </c>
      <c r="B110" s="20" t="str">
        <f>VLOOKUP(A110,'Ref Taxo'!A:B,2,FALSE)</f>
        <v>Alisma plantago-aquatica</v>
      </c>
      <c r="C110" s="21">
        <f>VLOOKUP(A110,'Ref Taxo'!A:D,4,FALSE)</f>
        <v>1447</v>
      </c>
      <c r="D110" s="34"/>
      <c r="E110" s="35">
        <v>0.02</v>
      </c>
      <c r="F110" s="35" t="s">
        <v>2294</v>
      </c>
    </row>
    <row r="111" spans="1:6" ht="15">
      <c r="A111" s="33" t="s">
        <v>617</v>
      </c>
      <c r="B111" s="20" t="str">
        <f>VLOOKUP(A111,'Ref Taxo'!A:B,2,FALSE)</f>
        <v>Eleocharis palustris</v>
      </c>
      <c r="C111" s="21">
        <f>VLOOKUP(A111,'Ref Taxo'!A:D,4,FALSE)</f>
        <v>1506</v>
      </c>
      <c r="D111" s="34"/>
      <c r="E111" s="35">
        <v>0.01</v>
      </c>
      <c r="F111" s="35" t="s">
        <v>2294</v>
      </c>
    </row>
    <row r="112" spans="1:6" ht="15">
      <c r="A112" s="33" t="s">
        <v>1075</v>
      </c>
      <c r="B112" s="20" t="str">
        <f>VLOOKUP(A112,'Ref Taxo'!A:B,2,FALSE)</f>
        <v>Ludwigia peploides</v>
      </c>
      <c r="C112" s="21">
        <f>VLOOKUP(A112,'Ref Taxo'!A:D,4,FALSE)</f>
        <v>1856</v>
      </c>
      <c r="D112" s="34">
        <v>0.1</v>
      </c>
      <c r="E112" s="35">
        <v>2</v>
      </c>
      <c r="F112" s="35" t="s">
        <v>2294</v>
      </c>
    </row>
    <row r="113" spans="1:6" ht="15">
      <c r="A113" s="33" t="s">
        <v>1234</v>
      </c>
      <c r="B113" s="20" t="str">
        <f>VLOOKUP(A113,'Ref Taxo'!A:B,2,FALSE)</f>
        <v>Nasturtium officinale</v>
      </c>
      <c r="C113" s="21">
        <f>VLOOKUP(A113,'Ref Taxo'!A:D,4,FALSE)</f>
        <v>1763</v>
      </c>
      <c r="D113" s="34">
        <v>0.01</v>
      </c>
      <c r="E113" s="35"/>
      <c r="F113" s="35" t="s">
        <v>2294</v>
      </c>
    </row>
    <row r="114" spans="1:6" ht="15">
      <c r="A114" s="33" t="s">
        <v>1383</v>
      </c>
      <c r="B114" s="20" t="str">
        <f>VLOOKUP(A114,'Ref Taxo'!A:B,2,FALSE)</f>
        <v>Phragmites australis</v>
      </c>
      <c r="C114" s="21">
        <f>VLOOKUP(A114,'Ref Taxo'!A:D,4,FALSE)</f>
        <v>1579</v>
      </c>
      <c r="D114" s="34">
        <v>0.01</v>
      </c>
      <c r="E114" s="35"/>
      <c r="F114" s="35" t="s">
        <v>2294</v>
      </c>
    </row>
    <row r="115" spans="1:6" ht="15">
      <c r="A115" s="33" t="s">
        <v>1782</v>
      </c>
      <c r="B115" s="20" t="str">
        <f>VLOOKUP(A115,'Ref Taxo'!A:B,2,FALSE)</f>
        <v>Schoenoplectus lacustris</v>
      </c>
      <c r="C115" s="21">
        <f>VLOOKUP(A115,'Ref Taxo'!A:D,4,FALSE)</f>
        <v>31026</v>
      </c>
      <c r="D115" s="34"/>
      <c r="E115" s="35">
        <v>0.01</v>
      </c>
      <c r="F115" s="35" t="s">
        <v>2294</v>
      </c>
    </row>
    <row r="116" spans="1:6" ht="15">
      <c r="A116" s="33" t="s">
        <v>1845</v>
      </c>
      <c r="B116" s="20" t="str">
        <f>VLOOKUP(A116,'Ref Taxo'!A:B,2,FALSE)</f>
        <v>Sparganium erectum</v>
      </c>
      <c r="C116" s="21">
        <f>VLOOKUP(A116,'Ref Taxo'!A:D,4,FALSE)</f>
        <v>1671</v>
      </c>
      <c r="D116" s="34"/>
      <c r="E116" s="35">
        <v>0.01</v>
      </c>
      <c r="F116" s="35" t="s">
        <v>2294</v>
      </c>
    </row>
    <row r="117" spans="1:6" ht="15">
      <c r="A117" s="33" t="s">
        <v>1974</v>
      </c>
      <c r="B117" s="20" t="str">
        <f>VLOOKUP(A117,'Ref Taxo'!A:B,2,FALSE)</f>
        <v>Typha</v>
      </c>
      <c r="C117" s="21">
        <f>VLOOKUP(A117,'Ref Taxo'!A:D,4,FALSE)</f>
        <v>1674</v>
      </c>
      <c r="D117" s="34"/>
      <c r="E117" s="35">
        <v>0.01</v>
      </c>
      <c r="F117" s="35" t="s">
        <v>2294</v>
      </c>
    </row>
    <row r="118" spans="1:6" ht="15">
      <c r="A118" s="33" t="s">
        <v>150</v>
      </c>
      <c r="B118" s="20" t="str">
        <f>VLOOKUP(A118,'Ref Taxo'!A:B,2,FALSE)</f>
        <v>Bidens frondosa</v>
      </c>
      <c r="C118" s="21">
        <f>VLOOKUP(A118,'Ref Taxo'!A:D,4,FALSE)</f>
        <v>1727</v>
      </c>
      <c r="D118" s="34"/>
      <c r="E118" s="35">
        <v>0.01</v>
      </c>
      <c r="F118" s="35" t="s">
        <v>2294</v>
      </c>
    </row>
    <row r="119" spans="1:6" ht="15">
      <c r="A119" s="33" t="s">
        <v>502</v>
      </c>
      <c r="B119" s="20" t="str">
        <f>VLOOKUP(A119,'Ref Taxo'!A:B,2,FALSE)</f>
        <v>Cyperus fuscus</v>
      </c>
      <c r="C119" s="21">
        <f>VLOOKUP(A119,'Ref Taxo'!A:D,4,FALSE)</f>
        <v>1499</v>
      </c>
      <c r="D119" s="34"/>
      <c r="E119" s="35">
        <v>0.01</v>
      </c>
      <c r="F119" s="35" t="s">
        <v>2294</v>
      </c>
    </row>
    <row r="120" spans="1:6" ht="15">
      <c r="A120" s="33" t="s">
        <v>963</v>
      </c>
      <c r="B120" s="20" t="str">
        <f>VLOOKUP(A120,'Ref Taxo'!A:B,2,FALSE)</f>
        <v>Juncus articulatus</v>
      </c>
      <c r="C120" s="21">
        <f>VLOOKUP(A120,'Ref Taxo'!A:D,4,FALSE)</f>
        <v>1609</v>
      </c>
      <c r="D120" s="34">
        <v>0.01</v>
      </c>
      <c r="E120" s="35"/>
      <c r="F120" s="35" t="s">
        <v>2294</v>
      </c>
    </row>
    <row r="121" spans="1:6" ht="15">
      <c r="A121" s="33" t="s">
        <v>1104</v>
      </c>
      <c r="B121" s="20" t="str">
        <f>VLOOKUP(A121,'Ref Taxo'!A:B,2,FALSE)</f>
        <v>Lythrum salicaria</v>
      </c>
      <c r="C121" s="21">
        <f>VLOOKUP(A121,'Ref Taxo'!A:D,4,FALSE)</f>
        <v>1823</v>
      </c>
      <c r="D121" s="34">
        <v>0.01</v>
      </c>
      <c r="E121" s="35">
        <v>0.01</v>
      </c>
      <c r="F121" s="35" t="s">
        <v>2294</v>
      </c>
    </row>
    <row r="122" spans="1:6" ht="15">
      <c r="A122" s="33" t="s">
        <v>1346</v>
      </c>
      <c r="B122" s="20" t="str">
        <f>VLOOKUP(A122,'Ref Taxo'!A:B,2,FALSE)</f>
        <v>Persicaria lapathifolia</v>
      </c>
      <c r="C122" s="21">
        <f>VLOOKUP(A122,'Ref Taxo'!A:D,4,FALSE)</f>
        <v>31022</v>
      </c>
      <c r="D122" s="34"/>
      <c r="E122" s="35">
        <v>0.01</v>
      </c>
      <c r="F122" s="35" t="s">
        <v>2294</v>
      </c>
    </row>
    <row r="123" spans="1:6" ht="15">
      <c r="A123" s="33" t="s">
        <v>1350</v>
      </c>
      <c r="B123" s="20" t="str">
        <f>VLOOKUP(A123,'Ref Taxo'!A:B,2,FALSE)</f>
        <v>Persicaria maculosa</v>
      </c>
      <c r="C123" s="21">
        <f>VLOOKUP(A123,'Ref Taxo'!A:D,4,FALSE)</f>
        <v>30056</v>
      </c>
      <c r="D123" s="34"/>
      <c r="E123" s="35">
        <v>0.01</v>
      </c>
      <c r="F123" s="35" t="s">
        <v>2294</v>
      </c>
    </row>
    <row r="124" spans="1:6" ht="15">
      <c r="A124" s="33" t="s">
        <v>578</v>
      </c>
      <c r="B124" s="20" t="str">
        <f>VLOOKUP(A124,'Ref Taxo'!A:B,2,FALSE)</f>
        <v>Echinochloa crus-galli</v>
      </c>
      <c r="C124" s="21">
        <f>VLOOKUP(A124,'Ref Taxo'!A:D,4,FALSE)</f>
        <v>1560</v>
      </c>
      <c r="D124" s="34">
        <v>0.05</v>
      </c>
      <c r="E124" s="35"/>
      <c r="F124" s="35" t="s">
        <v>2294</v>
      </c>
    </row>
    <row r="125" spans="1:6" ht="15">
      <c r="A125" s="33" t="s">
        <v>827</v>
      </c>
      <c r="B125" s="20" t="str">
        <f>VLOOKUP(A125,'Ref Taxo'!A:B,2,FALSE)</f>
        <v xml:space="preserve">Helosciadium nodiflorum </v>
      </c>
      <c r="C125" s="21">
        <f>VLOOKUP(A125,'Ref Taxo'!A:D,4,FALSE)</f>
        <v>30053</v>
      </c>
      <c r="D125" s="34"/>
      <c r="E125" s="35">
        <v>0.01</v>
      </c>
      <c r="F125" s="35" t="s">
        <v>2294</v>
      </c>
    </row>
    <row r="126" spans="1:6" ht="15">
      <c r="A126" s="33" t="s">
        <v>1207</v>
      </c>
      <c r="B126" s="20" t="str">
        <f>VLOOKUP(A126,'Ref Taxo'!A:B,2,FALSE)</f>
        <v>Myriophyllum spicatum</v>
      </c>
      <c r="C126" s="21">
        <f>VLOOKUP(A126,'Ref Taxo'!A:D,4,FALSE)</f>
        <v>1778</v>
      </c>
      <c r="D126" s="34"/>
      <c r="E126" s="35">
        <v>0.01</v>
      </c>
      <c r="F126" s="35" t="s">
        <v>2294</v>
      </c>
    </row>
    <row r="127" spans="1:6" ht="15">
      <c r="A127" s="33" t="s">
        <v>1211</v>
      </c>
      <c r="B127" s="20" t="str">
        <f>VLOOKUP(A127,'Ref Taxo'!A:B,2,FALSE)</f>
        <v>Myriophyllum verticillatum</v>
      </c>
      <c r="C127" s="21">
        <f>VLOOKUP(A127,'Ref Taxo'!A:D,4,FALSE)</f>
        <v>1779</v>
      </c>
      <c r="D127" s="34">
        <v>0.01</v>
      </c>
      <c r="E127" s="35">
        <v>0.01</v>
      </c>
      <c r="F127" s="35" t="s">
        <v>2294</v>
      </c>
    </row>
    <row r="128" spans="1:6" ht="15">
      <c r="A128" s="33" t="s">
        <v>1476</v>
      </c>
      <c r="B128" s="20" t="str">
        <f>VLOOKUP(A128,'Ref Taxo'!A:B,2,FALSE)</f>
        <v>Potamogeton nodosus</v>
      </c>
      <c r="C128" s="21">
        <f>VLOOKUP(A128,'Ref Taxo'!A:D,4,FALSE)</f>
        <v>1652</v>
      </c>
      <c r="D128" s="34">
        <v>0.1</v>
      </c>
      <c r="E128" s="35">
        <v>10</v>
      </c>
      <c r="F128" s="35" t="s">
        <v>2294</v>
      </c>
    </row>
    <row r="129" spans="1:6" ht="15">
      <c r="A129" s="33" t="s">
        <v>1491</v>
      </c>
      <c r="B129" s="20" t="str">
        <f>VLOOKUP(A129,'Ref Taxo'!A:B,2,FALSE)</f>
        <v>Potamogeton pectinatus</v>
      </c>
      <c r="C129" s="21">
        <f>VLOOKUP(A129,'Ref Taxo'!A:D,4,FALSE)</f>
        <v>1655</v>
      </c>
      <c r="D129" s="34">
        <v>0.1</v>
      </c>
      <c r="E129" s="35">
        <v>15</v>
      </c>
      <c r="F129" s="35" t="s">
        <v>2294</v>
      </c>
    </row>
    <row r="130" spans="1:6" ht="15">
      <c r="A130" s="33" t="s">
        <v>2043</v>
      </c>
      <c r="B130" s="20" t="str">
        <f>VLOOKUP(A130,'Ref Taxo'!A:B,2,FALSE)</f>
        <v>Zannichellia palustris</v>
      </c>
      <c r="C130" s="21">
        <f>VLOOKUP(A130,'Ref Taxo'!A:D,4,FALSE)</f>
        <v>1681</v>
      </c>
      <c r="D130" s="34">
        <v>0.1</v>
      </c>
      <c r="E130" s="35">
        <v>3</v>
      </c>
      <c r="F130" s="35" t="s">
        <v>2294</v>
      </c>
    </row>
    <row r="131" spans="1:6" ht="15">
      <c r="A131" s="33" t="s">
        <v>671</v>
      </c>
      <c r="B131" s="20" t="str">
        <f>VLOOKUP(A131,'Ref Taxo'!A:B,2,FALSE)</f>
        <v>Equisetum ramosissimum</v>
      </c>
      <c r="C131" s="21">
        <f>VLOOKUP(A131,'Ref Taxo'!A:D,4,FALSE)</f>
        <v>29992</v>
      </c>
      <c r="D131" s="34">
        <v>0.01</v>
      </c>
      <c r="E131" s="35">
        <v>0.03</v>
      </c>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