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8.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Liste test" sheetId="6" state="hidden" r:id="rId8"/>
    <sheet name="modele" sheetId="7" state="hidden" r:id="rId9"/>
    <sheet name="Tech à Reynes" sheetId="8" state="visible" r:id="rId10"/>
    <sheet name="liste codes réf" sheetId="9" state="hidden" r:id="rId11"/>
  </sheets>
  <definedNames>
    <definedName function="false" hidden="false" localSheetId="8" name="_xlnm.Print_Titles" vbProcedure="false">'liste codes réf'!$4:$6</definedName>
    <definedName function="false" hidden="false" localSheetId="1" name="_xlnm.Print_Area" vbProcedure="false">'liste reference'!$A$1:$G$706</definedName>
    <definedName function="false" hidden="false" localSheetId="1" name="_xlnm.Print_Titles" vbProcedure="false">'liste reference'!$5:$5</definedName>
    <definedName function="false" hidden="true" localSheetId="1" name="_xlnm._FilterDatabase" vbProcedure="false">'liste reference'!$A$5:$Q$1245</definedName>
    <definedName function="false" hidden="false" localSheetId="1" name="_xlnm.Criteria" vbProcedure="false">'liste reference'!$A$1</definedName>
    <definedName function="false" hidden="false" localSheetId="6"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7" name="_xlnm.Print_Area" vbProcedure="false">'Tech à Reynes'!$A$1:$Q$82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6" name="Excel_BuiltIn__FilterDatabase" vbProcedure="false">modele!$A$1:$C$1415</definedName>
    <definedName function="false" hidden="false" localSheetId="7" name="Excel_BuiltIn__FilterDatabase" vbProcedure="false">'Tech à Reynes'!$A$1:$C$1415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<sst xmlns="http://schemas.openxmlformats.org/spreadsheetml/2006/main" count="9293" uniqueCount="3665">
  <si>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</si>
  <si>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</si>
  <si>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</si>
  <si>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</si>
  <si>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</si>
  <si>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</si>
  <si>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</si>
  <si>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</si>
  <si>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</si>
  <si>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4.1 - mars 2015</t>
  </si>
  <si>
    <t xml:space="preserve">TAXONS POTENTIELLEMENT RENCONTRES EN MILIEU AQUATIQUE</t>
  </si>
  <si>
    <t xml:space="preserve">TOTALE</t>
  </si>
  <si>
    <t xml:space="preserve">version 4.1 - mars 2015</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</si>
  <si>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</si>
  <si>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</si>
  <si>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</si>
  <si>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</si>
  <si>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</si>
  <si>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</si>
  <si>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</si>
  <si>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</si>
  <si>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</si>
  <si>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</si>
  <si>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</si>
  <si>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</si>
  <si>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</si>
  <si>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</si>
  <si>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</si>
  <si>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</si>
  <si>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</si>
  <si>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</si>
  <si>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</si>
  <si>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</si>
  <si>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</si>
  <si>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</si>
  <si>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</si>
  <si>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</si>
  <si>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</si>
  <si>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</si>
  <si>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</si>
  <si>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</si>
  <si>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</si>
  <si>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</si>
  <si>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</si>
  <si>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</si>
  <si>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</si>
  <si>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</si>
  <si>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</si>
  <si>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</si>
  <si>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</si>
  <si>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</si>
  <si>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</si>
  <si>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</si>
  <si>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</si>
  <si>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</si>
  <si>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</si>
  <si>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</si>
  <si>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</si>
  <si>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</si>
  <si>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</si>
  <si>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</si>
  <si>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</si>
  <si>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</si>
  <si>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</si>
  <si>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</si>
  <si>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</si>
  <si>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</si>
  <si>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</si>
  <si>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</si>
  <si>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</si>
  <si>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</si>
  <si>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</si>
  <si>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</si>
  <si>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</si>
  <si>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</si>
  <si>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</si>
  <si>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</si>
  <si>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</si>
  <si>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</si>
  <si>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</si>
  <si>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</si>
  <si>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</si>
  <si>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</si>
  <si>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</si>
  <si>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</si>
  <si>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</si>
  <si>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</si>
  <si>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</si>
  <si>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</si>
  <si>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</si>
  <si>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</si>
  <si>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</si>
  <si>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</si>
  <si>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</si>
  <si>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</si>
  <si>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</si>
  <si>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</si>
  <si>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</si>
  <si>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</si>
  <si>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</si>
  <si>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</si>
  <si>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</si>
  <si>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</si>
  <si>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</si>
  <si>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</si>
  <si>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</si>
  <si>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</si>
  <si>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</si>
  <si>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</si>
  <si>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</si>
  <si>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</si>
  <si>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</si>
  <si>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</si>
  <si>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</si>
  <si>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</si>
  <si>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CHAHIM</t>
  </si>
  <si>
    <t xml:space="preserve">Chara hispida var. major</t>
  </si>
  <si>
    <t xml:space="preserve">(Hartm.) R.D.Wood</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</si>
  <si>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</si>
  <si>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</si>
  <si>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</si>
  <si>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</si>
  <si>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</si>
  <si>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</si>
  <si>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</si>
  <si>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</si>
  <si>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</si>
  <si>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</si>
  <si>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</si>
  <si>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</si>
  <si>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</si>
  <si>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</si>
  <si>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</si>
  <si>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</si>
  <si>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</si>
  <si>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</si>
  <si>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</si>
  <si>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</si>
  <si>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</si>
  <si>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</si>
  <si>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</si>
  <si>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</si>
  <si>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</si>
  <si>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</si>
  <si>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</si>
  <si>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</si>
  <si>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</si>
  <si>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</si>
  <si>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</si>
  <si>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</si>
  <si>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</si>
  <si>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</si>
  <si>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</si>
  <si>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</si>
  <si>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</si>
  <si>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</si>
  <si>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</si>
  <si>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</si>
  <si>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</si>
  <si>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</si>
  <si>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</si>
  <si>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</si>
  <si>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</si>
  <si>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</si>
  <si>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</si>
  <si>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</si>
  <si>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</si>
  <si>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</si>
  <si>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</si>
  <si>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</si>
  <si>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</si>
  <si>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</si>
  <si>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</si>
  <si>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</si>
  <si>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</si>
  <si>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</si>
  <si>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</si>
  <si>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</si>
  <si>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</si>
  <si>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Geitlerinema splendidum</t>
  </si>
  <si>
    <t xml:space="preserve">(Greville ex Gomont) Anagnostidis</t>
  </si>
  <si>
    <t xml:space="preserve">GOMMIN</t>
  </si>
  <si>
    <t xml:space="preserve">Gomphoneis minuta </t>
  </si>
  <si>
    <t xml:space="preserve">(Stone) Kociolek &amp; Stoermer</t>
  </si>
  <si>
    <t xml:space="preserve">GOMSPX</t>
  </si>
  <si>
    <t xml:space="preserve">Gomphoneis sp.</t>
  </si>
  <si>
    <t xml:space="preserve">Cleve</t>
  </si>
  <si>
    <t xml:space="preserve">Gomphoneis minuta  (Stone) Kociolek &amp; Stoermer</t>
  </si>
  <si>
    <t xml:space="preserve">GOPSPX</t>
  </si>
  <si>
    <t xml:space="preserve">Gomphonema sp.</t>
  </si>
  <si>
    <t xml:space="preserve">GONINC</t>
  </si>
  <si>
    <t xml:space="preserve">Gongrosira incrustans</t>
  </si>
  <si>
    <t xml:space="preserve">(Reinsch) Schmidle</t>
  </si>
  <si>
    <t xml:space="preserve">GONSPX</t>
  </si>
  <si>
    <t xml:space="preserve">Gongrosira sp.</t>
  </si>
  <si>
    <t xml:space="preserve">Gongrosira incrustans (Reinsch) Schmidle</t>
  </si>
  <si>
    <t xml:space="preserve">HERFLU</t>
  </si>
  <si>
    <t xml:space="preserve">Heribaudiella fluviatilis</t>
  </si>
  <si>
    <t xml:space="preserve">(Areschoug) Svedelius</t>
  </si>
  <si>
    <t xml:space="preserve">HERSPX</t>
  </si>
  <si>
    <t xml:space="preserve">Heribaudiella sp.</t>
  </si>
  <si>
    <t xml:space="preserve">Gomont</t>
  </si>
  <si>
    <t xml:space="preserve">Heribaudiella fluviatilis (Areschoug) Svedelius</t>
  </si>
  <si>
    <t xml:space="preserve">HEOSPX</t>
  </si>
  <si>
    <t xml:space="preserve">Heteroleibleinia sp.</t>
  </si>
  <si>
    <t xml:space="preserve">(Geitler) L.Hoffmann</t>
  </si>
  <si>
    <t xml:space="preserve">HILRIV</t>
  </si>
  <si>
    <t xml:space="preserve">Hildenbrandia rivularis</t>
  </si>
  <si>
    <t xml:space="preserve">(Liebmann) J.Agardh</t>
  </si>
  <si>
    <t xml:space="preserve">HILSPX</t>
  </si>
  <si>
    <t xml:space="preserve">Hildenbrandia sp.</t>
  </si>
  <si>
    <t xml:space="preserve">Nardo</t>
  </si>
  <si>
    <t xml:space="preserve">Hildenbrandia rivularis (Liebmann) J.Agardh</t>
  </si>
  <si>
    <t xml:space="preserve">HOMSPX</t>
  </si>
  <si>
    <t xml:space="preserve">Homoeothrix sp.</t>
  </si>
  <si>
    <t xml:space="preserve">(Thuret ex Bornet &amp; Flahault) Kirchner</t>
  </si>
  <si>
    <t xml:space="preserve">HYIRET</t>
  </si>
  <si>
    <t xml:space="preserve">Hydrodictyon reticulatum</t>
  </si>
  <si>
    <t xml:space="preserve">(L.) Bory de Saint-Vincent</t>
  </si>
  <si>
    <t xml:space="preserve">HYISPX</t>
  </si>
  <si>
    <t xml:space="preserve">Hydrodictyon sp.</t>
  </si>
  <si>
    <t xml:space="preserve">Hydrodictyon reticulatum (L.) Lagerh.</t>
  </si>
  <si>
    <t xml:space="preserve">HYUFOE</t>
  </si>
  <si>
    <t xml:space="preserve">Hydrurus foetidus</t>
  </si>
  <si>
    <t xml:space="preserve">(Vill.) Trevisan</t>
  </si>
  <si>
    <t xml:space="preserve">HYUSPX</t>
  </si>
  <si>
    <t xml:space="preserve">Hydrurus sp.</t>
  </si>
  <si>
    <t xml:space="preserve">C.Agardh</t>
  </si>
  <si>
    <t xml:space="preserve">Hydrurus foetidus (Vill.) Trevisan</t>
  </si>
  <si>
    <t xml:space="preserve">JAASPX</t>
  </si>
  <si>
    <t xml:space="preserve">Jaaginema sp.</t>
  </si>
  <si>
    <t xml:space="preserve">Anagnostidis &amp; Komarek</t>
  </si>
  <si>
    <t xml:space="preserve">KOMSPX</t>
  </si>
  <si>
    <t xml:space="preserve">Komvophoron sp.</t>
  </si>
  <si>
    <t xml:space="preserve">LEAFLU</t>
  </si>
  <si>
    <t xml:space="preserve">Lemanea gr. fluviatilis</t>
  </si>
  <si>
    <t xml:space="preserve">(Linnaeus) C.Agardh</t>
  </si>
  <si>
    <t xml:space="preserve">LEASPX</t>
  </si>
  <si>
    <t xml:space="preserve">Lemanea sp.</t>
  </si>
  <si>
    <t xml:space="preserve">Lemanea gr. fluviatilis (Linnaeus) C.Agardh</t>
  </si>
  <si>
    <t xml:space="preserve">LETLUR</t>
  </si>
  <si>
    <t xml:space="preserve">Leptolyngbya lurida</t>
  </si>
  <si>
    <t xml:space="preserve">(Gomont) Anagnostidis &amp; Komarek</t>
  </si>
  <si>
    <t xml:space="preserve">LETSPX</t>
  </si>
  <si>
    <t xml:space="preserve">Leptolyngbya sp.</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</si>
  <si>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</si>
  <si>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</si>
  <si>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</si>
  <si>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</si>
  <si>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</si>
  <si>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</si>
  <si>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</si>
  <si>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</si>
  <si>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</si>
  <si>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</si>
  <si>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</si>
  <si>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</si>
  <si>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</si>
  <si>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MIRSUB</t>
  </si>
  <si>
    <t xml:space="preserve">Microcoleus subtorulosus</t>
  </si>
  <si>
    <t xml:space="preserve">(Brebisson) Gomont</t>
  </si>
  <si>
    <t xml:space="preserve">MIOAER</t>
  </si>
  <si>
    <t xml:space="preserve">Microcystis aeruginosa</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</si>
  <si>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</si>
  <si>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</si>
  <si>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</si>
  <si>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</si>
  <si>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</si>
  <si>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</si>
  <si>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</si>
  <si>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</si>
  <si>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</si>
  <si>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</si>
  <si>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</si>
  <si>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</si>
  <si>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</si>
  <si>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</si>
  <si>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</si>
  <si>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</si>
  <si>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</si>
  <si>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</si>
  <si>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</si>
  <si>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</si>
  <si>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</si>
  <si>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</si>
  <si>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</si>
  <si>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</si>
  <si>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</si>
  <si>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</si>
  <si>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</si>
  <si>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</si>
  <si>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</si>
  <si>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</si>
  <si>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</si>
  <si>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</si>
  <si>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</si>
  <si>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</si>
  <si>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</si>
  <si>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</si>
  <si>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</si>
  <si>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</si>
  <si>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</si>
  <si>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</si>
  <si>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</si>
  <si>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</si>
  <si>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</si>
  <si>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</si>
  <si>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</si>
  <si>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</si>
  <si>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</si>
  <si>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</si>
  <si>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</si>
  <si>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</si>
  <si>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</si>
  <si>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</si>
  <si>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</si>
  <si>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NOSCOM</t>
  </si>
  <si>
    <t xml:space="preserve">Nostoc commune</t>
  </si>
  <si>
    <t xml:space="preserve">Vauch. Ex Born &amp; Flash</t>
  </si>
  <si>
    <t xml:space="preserve">NOSPAR</t>
  </si>
  <si>
    <t xml:space="preserve">Nostoc parmelioides</t>
  </si>
  <si>
    <t xml:space="preserve">NOSSPX</t>
  </si>
  <si>
    <t xml:space="preserve">Nostoc sp.</t>
  </si>
  <si>
    <t xml:space="preserve">Vaucher ex Bornet et Flahault</t>
  </si>
  <si>
    <t xml:space="preserve">Nostoc commune Vauch. Ex Born &amp; Flash</t>
  </si>
  <si>
    <t xml:space="preserve">Nostoc parmelioides Kützing</t>
  </si>
  <si>
    <t xml:space="preserve">NOSVER</t>
  </si>
  <si>
    <t xml:space="preserve">Nostoc verrucosum Vauch.</t>
  </si>
  <si>
    <t xml:space="preserve">Nostoc verrucosum</t>
  </si>
  <si>
    <t xml:space="preserve">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</si>
  <si>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</si>
  <si>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</si>
  <si>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</si>
  <si>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</si>
  <si>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</si>
  <si>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</si>
  <si>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</si>
  <si>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</si>
  <si>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</si>
  <si>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</si>
  <si>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</si>
  <si>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</si>
  <si>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</si>
  <si>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</si>
  <si>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</si>
  <si>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</si>
  <si>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</si>
  <si>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</si>
  <si>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</si>
  <si>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</si>
  <si>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</si>
  <si>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</si>
  <si>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</si>
  <si>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</si>
  <si>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</si>
  <si>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</si>
  <si>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</si>
  <si>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</si>
  <si>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</si>
  <si>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</si>
  <si>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RHDVIO</t>
  </si>
  <si>
    <t xml:space="preserve">Rhodochorton violaceum</t>
  </si>
  <si>
    <t xml:space="preserve">(Kützing) K.M.Drew</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</si>
  <si>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</si>
  <si>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</si>
  <si>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</si>
  <si>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</si>
  <si>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</si>
  <si>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</si>
  <si>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</si>
  <si>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</si>
  <si>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</si>
  <si>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</si>
  <si>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</si>
  <si>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</si>
  <si>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</si>
  <si>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</si>
  <si>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</si>
  <si>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</si>
  <si>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</si>
  <si>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</si>
  <si>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</si>
  <si>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</si>
  <si>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</si>
  <si>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</si>
  <si>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</si>
  <si>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</si>
  <si>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</si>
  <si>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</si>
  <si>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</si>
  <si>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THOHIS</t>
  </si>
  <si>
    <t xml:space="preserve">Thorea hispida</t>
  </si>
  <si>
    <t xml:space="preserve">(Thore) Desv.</t>
  </si>
  <si>
    <t xml:space="preserve">THOSPX</t>
  </si>
  <si>
    <t xml:space="preserve">Thorea sp.</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</si>
  <si>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</si>
  <si>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</si>
  <si>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</si>
  <si>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</si>
  <si>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</si>
  <si>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</si>
  <si>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</si>
  <si>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</si>
  <si>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</si>
  <si>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</si>
  <si>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</si>
  <si>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</si>
  <si>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</si>
  <si>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</si>
  <si>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</si>
  <si>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</si>
  <si>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</si>
  <si>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</si>
  <si>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</si>
  <si>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</si>
  <si>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</si>
  <si>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Debarya sp. Wittrock</t>
  </si>
  <si>
    <t xml:space="preserve">TRISPX</t>
  </si>
  <si>
    <t xml:space="preserve">Tribonema sp.</t>
  </si>
  <si>
    <t xml:space="preserve">Derbès &amp; Solier</t>
  </si>
  <si>
    <t xml:space="preserve">ULOSPX</t>
  </si>
  <si>
    <t xml:space="preserve">Ulothrix sp.</t>
  </si>
  <si>
    <t xml:space="preserve">ULVCOM</t>
  </si>
  <si>
    <t xml:space="preserve">Ulva compressa</t>
  </si>
  <si>
    <t xml:space="preserve">ENTCOM</t>
  </si>
  <si>
    <t xml:space="preserve">Enteromorpha compressa  (L.) Greville</t>
  </si>
  <si>
    <t xml:space="preserve">ULVINT</t>
  </si>
  <si>
    <t xml:space="preserve">Ulva intestinalis</t>
  </si>
  <si>
    <t xml:space="preserve">ENTINT</t>
  </si>
  <si>
    <t xml:space="preserve">Enteromorpha intestinalis (L.) Nees</t>
  </si>
  <si>
    <t xml:space="preserve">ULVSPX</t>
  </si>
  <si>
    <t xml:space="preserve">Ulva sp.</t>
  </si>
  <si>
    <t xml:space="preserve">ENTSPX</t>
  </si>
  <si>
    <t xml:space="preserve">Enteromorpha sp.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</si>
  <si>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</si>
  <si>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</si>
  <si>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</si>
  <si>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</si>
  <si>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</si>
  <si>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</si>
  <si>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</si>
  <si>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</si>
  <si>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</si>
  <si>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</si>
  <si>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</si>
  <si>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</si>
  <si>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</si>
  <si>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</si>
  <si>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</si>
  <si>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</si>
  <si>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</si>
  <si>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</si>
  <si>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</si>
  <si>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</si>
  <si>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</si>
  <si>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</si>
  <si>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</si>
  <si>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</si>
  <si>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</si>
  <si>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</si>
  <si>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</si>
  <si>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</si>
  <si>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</si>
  <si>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</si>
  <si>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</si>
  <si>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</si>
  <si>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</si>
  <si>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</si>
  <si>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</si>
  <si>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</si>
  <si>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</si>
  <si>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</si>
  <si>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</si>
  <si>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</si>
  <si>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</si>
  <si>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</si>
  <si>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</si>
  <si>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</si>
  <si>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</si>
  <si>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</si>
  <si>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</si>
  <si>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</si>
  <si>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</si>
  <si>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</si>
  <si>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</si>
  <si>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</si>
  <si>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</si>
  <si>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</si>
  <si>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</si>
  <si>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</si>
  <si>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</si>
  <si>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</si>
  <si>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</si>
  <si>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</si>
  <si>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</si>
  <si>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</si>
  <si>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</si>
  <si>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</si>
  <si>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</si>
  <si>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</si>
  <si>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</si>
  <si>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</si>
  <si>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</si>
  <si>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</si>
  <si>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</si>
  <si>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</si>
  <si>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</si>
  <si>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</si>
  <si>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</si>
  <si>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</si>
  <si>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</si>
  <si>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</si>
  <si>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</si>
  <si>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</si>
  <si>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</si>
  <si>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</si>
  <si>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</si>
  <si>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</si>
  <si>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</si>
  <si>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</si>
  <si>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</si>
  <si>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</si>
  <si>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</si>
  <si>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</si>
  <si>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</si>
  <si>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</si>
  <si>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</si>
  <si>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</si>
  <si>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</si>
  <si>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</si>
  <si>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</si>
  <si>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</si>
  <si>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</si>
  <si>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</si>
  <si>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</si>
  <si>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</si>
  <si>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</si>
  <si>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</si>
  <si>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</si>
  <si>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</si>
  <si>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</si>
  <si>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</si>
  <si>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</si>
  <si>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</si>
  <si>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</si>
  <si>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</si>
  <si>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</si>
  <si>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</si>
  <si>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</si>
  <si>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</si>
  <si>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</si>
  <si>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</si>
  <si>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</si>
  <si>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</si>
  <si>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</si>
  <si>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</si>
  <si>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</si>
  <si>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</si>
  <si>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</si>
  <si>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</si>
  <si>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</si>
  <si>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</si>
  <si>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</si>
  <si>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</si>
  <si>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</si>
  <si>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</si>
  <si>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</si>
  <si>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</si>
  <si>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</si>
  <si>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</si>
  <si>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</si>
  <si>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</si>
  <si>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</si>
  <si>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</si>
  <si>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</si>
  <si>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</si>
  <si>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</si>
  <si>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</si>
  <si>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</si>
  <si>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</si>
  <si>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</si>
  <si>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</si>
  <si>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</si>
  <si>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</si>
  <si>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</si>
  <si>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</si>
  <si>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</si>
  <si>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</si>
  <si>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</si>
  <si>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</si>
  <si>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</si>
  <si>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</si>
  <si>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</si>
  <si>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</si>
  <si>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</si>
  <si>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</si>
  <si>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</si>
  <si>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</si>
  <si>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</si>
  <si>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</si>
  <si>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</si>
  <si>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</si>
  <si>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</si>
  <si>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</si>
  <si>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</si>
  <si>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</si>
  <si>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</si>
  <si>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</si>
  <si>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</si>
  <si>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</si>
  <si>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</si>
  <si>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</si>
  <si>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</si>
  <si>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</si>
  <si>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</si>
  <si>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</si>
  <si>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</si>
  <si>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</si>
  <si>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</si>
  <si>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</si>
  <si>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</si>
  <si>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</si>
  <si>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</si>
  <si>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</si>
  <si>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</si>
  <si>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</si>
  <si>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</si>
  <si>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</si>
  <si>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</si>
  <si>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</si>
  <si>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</si>
  <si>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</si>
  <si>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</si>
  <si>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</si>
  <si>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</si>
  <si>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</si>
  <si>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</si>
  <si>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</si>
  <si>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</si>
  <si>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</si>
  <si>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</si>
  <si>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</si>
  <si>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</si>
  <si>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</si>
  <si>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</si>
  <si>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</si>
  <si>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</si>
  <si>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</si>
  <si>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</si>
  <si>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</si>
  <si>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</si>
  <si>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</si>
  <si>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</si>
  <si>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</si>
  <si>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</si>
  <si>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</si>
  <si>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</si>
  <si>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</si>
  <si>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</si>
  <si>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</si>
  <si>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</si>
  <si>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</si>
  <si>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</si>
  <si>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</si>
  <si>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</si>
  <si>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</si>
  <si>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</si>
  <si>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</si>
  <si>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</si>
  <si>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</si>
  <si>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</si>
  <si>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</si>
  <si>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</si>
  <si>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</si>
  <si>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</si>
  <si>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</si>
  <si>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</si>
  <si>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</si>
  <si>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</si>
  <si>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</si>
  <si>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</si>
  <si>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</si>
  <si>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</si>
  <si>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</si>
  <si>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</si>
  <si>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</si>
  <si>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</si>
  <si>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</si>
  <si>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</si>
  <si>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</si>
  <si>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</si>
  <si>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</si>
  <si>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</si>
  <si>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</si>
  <si>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</si>
  <si>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</si>
  <si>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</si>
  <si>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</si>
  <si>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</si>
  <si>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</si>
  <si>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</si>
  <si>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</si>
  <si>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</si>
  <si>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</si>
  <si>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</si>
  <si>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</si>
  <si>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</si>
  <si>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</si>
  <si>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</si>
  <si>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</si>
  <si>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</si>
  <si>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</si>
  <si>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</si>
  <si>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</si>
  <si>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</si>
  <si>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</si>
  <si>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</si>
  <si>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</si>
  <si>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</si>
  <si>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</si>
  <si>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</si>
  <si>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</si>
  <si>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</si>
  <si>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</si>
  <si>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</si>
  <si>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</si>
  <si>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</si>
  <si>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</si>
  <si>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</si>
  <si>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</si>
  <si>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</si>
  <si>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</si>
  <si>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</si>
  <si>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</si>
  <si>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</si>
  <si>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</si>
  <si>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</si>
  <si>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</si>
  <si>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</si>
  <si>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</si>
  <si>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</si>
  <si>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</si>
  <si>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</si>
  <si>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</si>
  <si>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</si>
  <si>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</si>
  <si>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</si>
  <si>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</si>
  <si>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</si>
  <si>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</si>
  <si>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</si>
  <si>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</si>
  <si>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</si>
  <si>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</si>
  <si>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</si>
  <si>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</si>
  <si>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</si>
  <si>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</si>
  <si>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</si>
  <si>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</si>
  <si>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</si>
  <si>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</si>
  <si>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</si>
  <si>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</si>
  <si>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</si>
  <si>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</si>
  <si>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</si>
  <si>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</si>
  <si>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</si>
  <si>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</si>
  <si>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</si>
  <si>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</si>
  <si>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</si>
  <si>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</si>
  <si>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</si>
  <si>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</si>
  <si>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</si>
  <si>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</si>
  <si>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</si>
  <si>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</si>
  <si>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</si>
  <si>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</si>
  <si>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</si>
  <si>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</si>
  <si>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</si>
  <si>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</si>
  <si>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</si>
  <si>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</si>
  <si>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</si>
  <si>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</si>
  <si>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</si>
  <si>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</si>
  <si>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</si>
  <si>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</si>
  <si>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</si>
  <si>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</si>
  <si>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</si>
  <si>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</si>
  <si>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</si>
  <si>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</si>
  <si>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</si>
  <si>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</si>
  <si>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</si>
  <si>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</si>
  <si>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</si>
  <si>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</si>
  <si>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</si>
  <si>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</si>
  <si>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</si>
  <si>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</si>
  <si>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</si>
  <si>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</si>
  <si>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</si>
  <si>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</si>
  <si>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</si>
  <si>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</si>
  <si>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</si>
  <si>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</si>
  <si>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</si>
  <si>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</si>
  <si>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</si>
  <si>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</si>
  <si>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</si>
  <si>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</si>
  <si>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</si>
  <si>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</si>
  <si>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</si>
  <si>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</si>
  <si>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</si>
  <si>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</si>
  <si>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</si>
  <si>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</si>
  <si>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</si>
  <si>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</si>
  <si>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</si>
  <si>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</si>
  <si>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</si>
  <si>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</si>
  <si>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</si>
  <si>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</si>
  <si>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</si>
  <si>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</si>
  <si>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</si>
  <si>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</si>
  <si>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</si>
  <si>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</si>
  <si>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</si>
  <si>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</si>
  <si>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</si>
  <si>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</si>
  <si>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</si>
  <si>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</si>
  <si>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</si>
  <si>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</si>
  <si>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</si>
  <si>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</si>
  <si>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</si>
  <si>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</si>
  <si>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</si>
  <si>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</si>
  <si>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</si>
  <si>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</si>
  <si>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</si>
  <si>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</si>
  <si>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</si>
  <si>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</si>
  <si>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</si>
  <si>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</si>
  <si>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</si>
  <si>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</si>
  <si>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</si>
  <si>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</si>
  <si>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</si>
  <si>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</si>
  <si>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</si>
  <si>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</si>
  <si>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</si>
  <si>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</si>
  <si>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</si>
  <si>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</si>
  <si>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</si>
  <si>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</si>
  <si>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</si>
  <si>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</si>
  <si>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</si>
  <si>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</si>
  <si>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</si>
  <si>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</si>
  <si>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</si>
  <si>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</si>
  <si>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</si>
  <si>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</si>
  <si>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</si>
  <si>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</si>
  <si>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</si>
  <si>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</si>
  <si>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</si>
  <si>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</si>
  <si>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</si>
  <si>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</si>
  <si>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</si>
  <si>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</si>
  <si>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</si>
  <si>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</si>
  <si>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</si>
  <si>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</si>
  <si>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</si>
  <si>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</si>
  <si>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</si>
  <si>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</si>
  <si>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</si>
  <si>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</si>
  <si>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</si>
  <si>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</si>
  <si>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</si>
  <si>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</si>
  <si>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</si>
  <si>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</si>
  <si>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</si>
  <si>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</si>
  <si>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</si>
  <si>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</si>
  <si>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</si>
  <si>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</si>
  <si>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</si>
  <si>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</si>
  <si>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</si>
  <si>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</si>
  <si>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</si>
  <si>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</si>
  <si>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FONANI</t>
  </si>
  <si>
    <t xml:space="preserve">Fontinalis antipyretica var. antipyretica </t>
  </si>
  <si>
    <t xml:space="preserve">NULL</t>
  </si>
  <si>
    <t xml:space="preserve">FONANG</t>
  </si>
  <si>
    <t xml:space="preserve">Fontinalis antipyretica var. gracilis</t>
  </si>
  <si>
    <t xml:space="preserve">(Lindb.) Kindb.</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</si>
  <si>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</si>
  <si>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</si>
  <si>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</si>
  <si>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</si>
  <si>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</si>
  <si>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</si>
  <si>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</si>
  <si>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</si>
  <si>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</si>
  <si>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</si>
  <si>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</si>
  <si>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</si>
  <si>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</si>
  <si>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</si>
  <si>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</si>
  <si>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</si>
  <si>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</si>
  <si>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</si>
  <si>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</si>
  <si>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</si>
  <si>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</si>
  <si>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</si>
  <si>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</si>
  <si>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</si>
  <si>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</si>
  <si>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</si>
  <si>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</si>
  <si>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</si>
  <si>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</si>
  <si>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</si>
  <si>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</si>
  <si>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</si>
  <si>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</si>
  <si>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</si>
  <si>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</si>
  <si>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</si>
  <si>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</si>
  <si>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</si>
  <si>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</si>
  <si>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</si>
  <si>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</si>
  <si>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</si>
  <si>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</si>
  <si>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</si>
  <si>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</si>
  <si>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</si>
  <si>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</si>
  <si>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</si>
  <si>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</si>
  <si>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</si>
  <si>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</si>
  <si>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</si>
  <si>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</si>
  <si>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</si>
  <si>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</si>
  <si>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</si>
  <si>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</si>
  <si>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</si>
  <si>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</si>
  <si>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</si>
  <si>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</si>
  <si>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</si>
  <si>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</si>
  <si>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</si>
  <si>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</si>
  <si>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</si>
  <si>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</si>
  <si>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</si>
  <si>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</si>
  <si>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</si>
  <si>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</si>
  <si>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</si>
  <si>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</si>
  <si>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</si>
  <si>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</si>
  <si>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</si>
  <si>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</si>
  <si>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</si>
  <si>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</si>
  <si>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</si>
  <si>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</si>
  <si>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</si>
  <si>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</si>
  <si>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</si>
  <si>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</si>
  <si>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</si>
  <si>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</si>
  <si>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</si>
  <si>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</si>
  <si>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</si>
  <si>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</si>
  <si>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</si>
  <si>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</si>
  <si>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</si>
  <si>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</si>
  <si>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</si>
  <si>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</si>
  <si>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</si>
  <si>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</si>
  <si>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</si>
  <si>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</si>
  <si>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</si>
  <si>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</si>
  <si>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</si>
  <si>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</si>
  <si>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</si>
  <si>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</si>
  <si>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</si>
  <si>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</si>
  <si>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</si>
  <si>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</si>
  <si>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</si>
  <si>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</si>
  <si>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</si>
  <si>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</si>
  <si>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</si>
  <si>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</si>
  <si>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</si>
  <si>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</si>
  <si>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</si>
  <si>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</si>
  <si>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</si>
  <si>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</si>
  <si>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</si>
  <si>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</si>
  <si>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</si>
  <si>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</si>
  <si>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</si>
  <si>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</si>
  <si>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</si>
  <si>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</si>
  <si>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</si>
  <si>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</si>
  <si>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</si>
  <si>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</si>
  <si>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</si>
  <si>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</si>
  <si>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</si>
  <si>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</si>
  <si>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</si>
  <si>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</si>
  <si>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</si>
  <si>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</si>
  <si>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</si>
  <si>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</si>
  <si>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</si>
  <si>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</si>
  <si>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</si>
  <si>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</si>
  <si>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</si>
  <si>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</si>
  <si>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</si>
  <si>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</si>
  <si>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</si>
  <si>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</si>
  <si>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</si>
  <si>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</si>
  <si>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</si>
  <si>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</si>
  <si>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</si>
  <si>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</si>
  <si>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</si>
  <si>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</si>
  <si>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</si>
  <si>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</si>
  <si>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</si>
  <si>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</si>
  <si>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</si>
  <si>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</si>
  <si>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</si>
  <si>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</si>
  <si>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</si>
  <si>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</si>
  <si>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</si>
  <si>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</si>
  <si>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</si>
  <si>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</si>
  <si>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</si>
  <si>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</si>
  <si>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</si>
  <si>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</si>
  <si>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</si>
  <si>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</si>
  <si>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</si>
  <si>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</si>
  <si>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</si>
  <si>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</si>
  <si>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</si>
  <si>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</si>
  <si>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</si>
  <si>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PLTRIP</t>
  </si>
  <si>
    <t xml:space="preserve">Platyhypnidium riparioides</t>
  </si>
  <si>
    <t xml:space="preserve">RHYRIP</t>
  </si>
  <si>
    <t xml:space="preserve">Rhynchostegium riparioides (Hedw.) Card.</t>
  </si>
  <si>
    <t xml:space="preserve">Oxyrrhynchium rusciforme Warnst.</t>
  </si>
  <si>
    <t xml:space="preserve">PLARUS</t>
  </si>
  <si>
    <t xml:space="preserve">Platyhypnidium rusciforme (Br.Eur.) Fleisch</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</si>
  <si>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</si>
  <si>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</si>
  <si>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</si>
  <si>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</si>
  <si>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</si>
  <si>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</si>
  <si>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</si>
  <si>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</si>
  <si>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</si>
  <si>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</si>
  <si>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</si>
  <si>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</si>
  <si>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</si>
  <si>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</si>
  <si>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</si>
  <si>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</si>
  <si>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</si>
  <si>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</si>
  <si>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</si>
  <si>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</si>
  <si>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</si>
  <si>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</si>
  <si>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</si>
  <si>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</si>
  <si>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</si>
  <si>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</si>
  <si>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</si>
  <si>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</si>
  <si>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</si>
  <si>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</si>
  <si>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</si>
  <si>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</si>
  <si>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</si>
  <si>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</si>
  <si>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</si>
  <si>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</si>
  <si>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</si>
  <si>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</si>
  <si>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</si>
  <si>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</si>
  <si>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</si>
  <si>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</si>
  <si>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</si>
  <si>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</si>
  <si>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</si>
  <si>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</si>
  <si>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</si>
  <si>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</si>
  <si>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</si>
  <si>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</si>
  <si>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</si>
  <si>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</si>
  <si>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</si>
  <si>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</si>
  <si>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</si>
  <si>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</si>
  <si>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</si>
  <si>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</si>
  <si>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</si>
  <si>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</si>
  <si>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</si>
  <si>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</si>
  <si>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</si>
  <si>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</si>
  <si>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</si>
  <si>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</si>
  <si>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</si>
  <si>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</si>
  <si>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</si>
  <si>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</si>
  <si>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</si>
  <si>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</si>
  <si>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t xml:space="preserve">Sphagnum denticulatum Brid.</t>
  </si>
  <si>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</si>
  <si>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</si>
  <si>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</si>
  <si>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</si>
  <si>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</si>
  <si>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</si>
  <si>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</si>
  <si>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</si>
  <si>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</si>
  <si>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</si>
  <si>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</si>
  <si>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</si>
  <si>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</si>
  <si>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</si>
  <si>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</si>
  <si>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</si>
  <si>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SPHPAA</t>
  </si>
  <si>
    <t xml:space="preserve">Sphagnum papillosum var. laeve</t>
  </si>
  <si>
    <t xml:space="preserve">Warnst.</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</si>
  <si>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</si>
  <si>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</si>
  <si>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</si>
  <si>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</si>
  <si>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</si>
  <si>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</si>
  <si>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</si>
  <si>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</si>
  <si>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</si>
  <si>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</si>
  <si>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</si>
  <si>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</si>
  <si>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</si>
  <si>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</si>
  <si>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</si>
  <si>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</si>
  <si>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</si>
  <si>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</si>
  <si>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</si>
  <si>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</si>
  <si>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</si>
  <si>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</si>
  <si>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</si>
  <si>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</si>
  <si>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</si>
  <si>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</si>
  <si>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</si>
  <si>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</si>
  <si>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</si>
  <si>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</si>
  <si>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</si>
  <si>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</si>
  <si>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</si>
  <si>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</si>
  <si>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</si>
  <si>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</si>
  <si>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</si>
  <si>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</si>
  <si>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</si>
  <si>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</si>
  <si>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</si>
  <si>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</si>
  <si>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</si>
  <si>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</si>
  <si>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</si>
  <si>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</si>
  <si>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</si>
  <si>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</si>
  <si>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</si>
  <si>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</si>
  <si>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</si>
  <si>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</si>
  <si>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</si>
  <si>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</si>
  <si>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</si>
  <si>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</si>
  <si>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</si>
  <si>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</si>
  <si>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</si>
  <si>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</si>
  <si>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</si>
  <si>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</si>
  <si>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</si>
  <si>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</si>
  <si>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</si>
  <si>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</si>
  <si>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</si>
  <si>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</si>
  <si>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</si>
  <si>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</si>
  <si>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</si>
  <si>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</si>
  <si>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</si>
  <si>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</si>
  <si>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</si>
  <si>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</si>
  <si>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</si>
  <si>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</si>
  <si>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</si>
  <si>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</si>
  <si>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</si>
  <si>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</si>
  <si>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</si>
  <si>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</si>
  <si>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</si>
  <si>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</si>
  <si>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</si>
  <si>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</si>
  <si>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</si>
  <si>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</si>
  <si>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</si>
  <si>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</si>
  <si>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</si>
  <si>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</si>
  <si>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</si>
  <si>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</si>
  <si>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</si>
  <si>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</si>
  <si>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</si>
  <si>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</si>
  <si>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</si>
  <si>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</si>
  <si>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</si>
  <si>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</si>
  <si>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</si>
  <si>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</si>
  <si>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</si>
  <si>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</si>
  <si>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</si>
  <si>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</si>
  <si>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</si>
  <si>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</si>
  <si>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</si>
  <si>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</si>
  <si>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</si>
  <si>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</si>
  <si>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</si>
  <si>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</si>
  <si>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</si>
  <si>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</si>
  <si>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</si>
  <si>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</si>
  <si>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</si>
  <si>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ISOVEA</t>
  </si>
  <si>
    <t xml:space="preserve">Isoetes velata subsp. asturicense</t>
  </si>
  <si>
    <t xml:space="preserve">(Laínz) Rivas Mart. &amp; Prada</t>
  </si>
  <si>
    <t xml:space="preserve">ISOVET</t>
  </si>
  <si>
    <t xml:space="preserve">Isoetes velata subsp. tegulensis</t>
  </si>
  <si>
    <t xml:space="preserve">A.Braun, Batt. &amp; Trab.</t>
  </si>
  <si>
    <t xml:space="preserve">ISOVEE</t>
  </si>
  <si>
    <t xml:space="preserve">Isoetes velata subsp. tenuissima</t>
  </si>
  <si>
    <t xml:space="preserve">(Boreau) O.Bolòs &amp; Vigo</t>
  </si>
  <si>
    <t xml:space="preserve">ISOVEV</t>
  </si>
  <si>
    <t xml:space="preserve">Isoetes velata subsp.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</si>
  <si>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</si>
  <si>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</si>
  <si>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</si>
  <si>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</si>
  <si>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</si>
  <si>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</si>
  <si>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</si>
  <si>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</si>
  <si>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</si>
  <si>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</si>
  <si>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</si>
  <si>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</si>
  <si>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</si>
  <si>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</si>
  <si>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</si>
  <si>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</si>
  <si>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</si>
  <si>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</si>
  <si>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</si>
  <si>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</si>
  <si>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</si>
  <si>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</si>
  <si>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</si>
  <si>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</si>
  <si>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</si>
  <si>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</si>
  <si>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</si>
  <si>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</si>
  <si>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</si>
  <si>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</si>
  <si>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</si>
  <si>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</si>
  <si>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</si>
  <si>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</si>
  <si>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</si>
  <si>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</si>
  <si>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</si>
  <si>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</si>
  <si>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</si>
  <si>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</si>
  <si>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</si>
  <si>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</si>
  <si>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</si>
  <si>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</si>
  <si>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</si>
  <si>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</si>
  <si>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</si>
  <si>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</si>
  <si>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</si>
  <si>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</si>
  <si>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</si>
  <si>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</si>
  <si>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</si>
  <si>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</si>
  <si>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</si>
  <si>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</si>
  <si>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</si>
  <si>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</si>
  <si>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</si>
  <si>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(L.) Parl.</t>
  </si>
  <si>
    <t xml:space="preserve">BALRAR</t>
  </si>
  <si>
    <t xml:space="preserve">Baldellia ranunculoides subsp. ranunculoides</t>
  </si>
  <si>
    <t xml:space="preserve">BALRAE</t>
  </si>
  <si>
    <t xml:space="preserve">Baldellia ranunculoides subsp. repens</t>
  </si>
  <si>
    <t xml:space="preserve">(Lam.) Á.Löve &amp; D.Löve</t>
  </si>
  <si>
    <t xml:space="preserve">BALREP</t>
  </si>
  <si>
    <t xml:space="preserve">Baldellia repens (Lam.) Ooststr. ex Lawalrée</t>
  </si>
  <si>
    <t xml:space="preserve">CABCAR</t>
  </si>
  <si>
    <t xml:space="preserve">Cabomba caroliniana</t>
  </si>
  <si>
    <t xml:space="preserve">A.Gray      </t>
  </si>
  <si>
    <t xml:space="preserve">CADPAR</t>
  </si>
  <si>
    <t xml:space="preserve">Caldesia parnassifolia</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</si>
  <si>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</si>
  <si>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</si>
  <si>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</si>
  <si>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</si>
  <si>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</si>
  <si>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</si>
  <si>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</si>
  <si>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</si>
  <si>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</si>
  <si>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</si>
  <si>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</si>
  <si>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</si>
  <si>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</si>
  <si>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</si>
  <si>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</si>
  <si>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</si>
  <si>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</si>
  <si>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</si>
  <si>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</si>
  <si>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</si>
  <si>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</si>
  <si>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</si>
  <si>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</si>
  <si>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</si>
  <si>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</si>
  <si>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</si>
  <si>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</si>
  <si>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</si>
  <si>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</si>
  <si>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</si>
  <si>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</si>
  <si>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</si>
  <si>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</si>
  <si>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</si>
  <si>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</si>
  <si>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</si>
  <si>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</si>
  <si>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</si>
  <si>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</si>
  <si>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</si>
  <si>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</si>
  <si>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</si>
  <si>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</si>
  <si>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</si>
  <si>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CALTRF</t>
  </si>
  <si>
    <t xml:space="preserve">Callitriche truncata subsp. fimbriata</t>
  </si>
  <si>
    <t xml:space="preserve">CALTRO</t>
  </si>
  <si>
    <t xml:space="preserve">Callitriche truncata subsp. occidentalis</t>
  </si>
  <si>
    <t xml:space="preserve">(Rouy) Braun-Blanq.</t>
  </si>
  <si>
    <t xml:space="preserve">CALXVI</t>
  </si>
  <si>
    <t xml:space="preserve">Callitriche x vigens</t>
  </si>
  <si>
    <t xml:space="preserve">Martinsson</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</si>
  <si>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</si>
  <si>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</si>
  <si>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</si>
  <si>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</si>
  <si>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</si>
  <si>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</si>
  <si>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</si>
  <si>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</si>
  <si>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</si>
  <si>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</si>
  <si>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</si>
  <si>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</si>
  <si>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</si>
  <si>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</si>
  <si>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</si>
  <si>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</si>
  <si>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</si>
  <si>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</si>
  <si>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</si>
  <si>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</si>
  <si>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</si>
  <si>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</si>
  <si>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</si>
  <si>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</si>
  <si>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</si>
  <si>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</si>
  <si>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</si>
  <si>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</si>
  <si>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</si>
  <si>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</si>
  <si>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</si>
  <si>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</si>
  <si>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</si>
  <si>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</si>
  <si>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</si>
  <si>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</si>
  <si>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</si>
  <si>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</si>
  <si>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</si>
  <si>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</si>
  <si>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</si>
  <si>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</si>
  <si>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</si>
  <si>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</si>
  <si>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</si>
  <si>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</si>
  <si>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</si>
  <si>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</si>
  <si>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</si>
  <si>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</si>
  <si>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</si>
  <si>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</si>
  <si>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</si>
  <si>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</si>
  <si>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</si>
  <si>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</si>
  <si>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</si>
  <si>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</si>
  <si>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</si>
  <si>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</si>
  <si>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</si>
  <si>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</si>
  <si>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HELXMO</t>
  </si>
  <si>
    <t xml:space="preserve">Helosciadium x moorei </t>
  </si>
  <si>
    <t xml:space="preserve">(Syme) B.Bock</t>
  </si>
  <si>
    <t xml:space="preserve">APIXMO</t>
  </si>
  <si>
    <t xml:space="preserve">Apium x moorei (Syme) Druce</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</si>
  <si>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</si>
  <si>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</si>
  <si>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</si>
  <si>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</si>
  <si>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</si>
  <si>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</si>
  <si>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</si>
  <si>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</si>
  <si>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</si>
  <si>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</si>
  <si>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</si>
  <si>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</si>
  <si>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</si>
  <si>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</si>
  <si>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</si>
  <si>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</si>
  <si>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</si>
  <si>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</si>
  <si>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</si>
  <si>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</si>
  <si>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</si>
  <si>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</si>
  <si>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</si>
  <si>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</si>
  <si>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</si>
  <si>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</si>
  <si>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</si>
  <si>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</si>
  <si>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</si>
  <si>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</si>
  <si>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</si>
  <si>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</si>
  <si>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</si>
  <si>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</si>
  <si>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</si>
  <si>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</si>
  <si>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</si>
  <si>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</si>
  <si>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</si>
  <si>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</si>
  <si>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</si>
  <si>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</si>
  <si>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</si>
  <si>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</si>
  <si>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</si>
  <si>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</si>
  <si>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</si>
  <si>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</si>
  <si>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</si>
  <si>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</si>
  <si>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</si>
  <si>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</si>
  <si>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</si>
  <si>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</si>
  <si>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</si>
  <si>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</si>
  <si>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</si>
  <si>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</si>
  <si>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</si>
  <si>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</si>
  <si>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</si>
  <si>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</si>
  <si>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</si>
  <si>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</si>
  <si>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</si>
  <si>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</si>
  <si>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</si>
  <si>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</si>
  <si>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</si>
  <si>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</si>
  <si>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</si>
  <si>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</si>
  <si>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</si>
  <si>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</si>
  <si>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</si>
  <si>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</si>
  <si>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</si>
  <si>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</si>
  <si>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</si>
  <si>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</si>
  <si>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</si>
  <si>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</si>
  <si>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</si>
  <si>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</si>
  <si>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</si>
  <si>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</si>
  <si>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</si>
  <si>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</si>
  <si>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</si>
  <si>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</si>
  <si>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</si>
  <si>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</si>
  <si>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NAJMAA</t>
  </si>
  <si>
    <t xml:space="preserve">Najas marina subsp. armata</t>
  </si>
  <si>
    <t xml:space="preserve">(H.Lindb.) Horn</t>
  </si>
  <si>
    <t xml:space="preserve">NAJMAI</t>
  </si>
  <si>
    <t xml:space="preserve">Najas marina subsp. intermedia</t>
  </si>
  <si>
    <t xml:space="preserve">(Wolfg. ex Gorski) Casper</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</si>
  <si>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</si>
  <si>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</si>
  <si>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</si>
  <si>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</si>
  <si>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</si>
  <si>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</si>
  <si>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</si>
  <si>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</si>
  <si>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</si>
  <si>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</si>
  <si>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</si>
  <si>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</si>
  <si>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</si>
  <si>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</si>
  <si>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</si>
  <si>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</si>
  <si>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</si>
  <si>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</si>
  <si>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</si>
  <si>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NUPLXP</t>
  </si>
  <si>
    <t xml:space="preserve">Nuphar lutea x pumila</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</si>
  <si>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</si>
  <si>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</si>
  <si>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</si>
  <si>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</si>
  <si>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</si>
  <si>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</si>
  <si>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</si>
  <si>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</si>
  <si>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</si>
  <si>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</si>
  <si>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NYMAXC</t>
  </si>
  <si>
    <t xml:space="preserve">Nymphaea alba x candida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</si>
  <si>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</si>
  <si>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</si>
  <si>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</si>
  <si>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</si>
  <si>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</si>
  <si>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</si>
  <si>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</si>
  <si>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</si>
  <si>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</si>
  <si>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</si>
  <si>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</si>
  <si>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</si>
  <si>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</si>
  <si>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</si>
  <si>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</si>
  <si>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</si>
  <si>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</si>
  <si>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</si>
  <si>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</si>
  <si>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</si>
  <si>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</si>
  <si>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</si>
  <si>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</si>
  <si>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</si>
  <si>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</si>
  <si>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</si>
  <si>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</si>
  <si>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</si>
  <si>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</si>
  <si>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</si>
  <si>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</si>
  <si>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</si>
  <si>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</si>
  <si>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</si>
  <si>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</si>
  <si>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</si>
  <si>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</si>
  <si>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</si>
  <si>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</si>
  <si>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</si>
  <si>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</si>
  <si>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</si>
  <si>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</si>
  <si>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</si>
  <si>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</si>
  <si>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</si>
  <si>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</si>
  <si>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</si>
  <si>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</si>
  <si>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</si>
  <si>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</si>
  <si>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</si>
  <si>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</si>
  <si>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</si>
  <si>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</si>
  <si>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</si>
  <si>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</si>
  <si>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</si>
  <si>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</si>
  <si>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</si>
  <si>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</si>
  <si>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</si>
  <si>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</si>
  <si>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</si>
  <si>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</si>
  <si>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</si>
  <si>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</si>
  <si>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</si>
  <si>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</si>
  <si>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</si>
  <si>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</si>
  <si>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POTLXN</t>
  </si>
  <si>
    <t xml:space="preserve">Potamogeton lucens x natans</t>
  </si>
  <si>
    <t xml:space="preserve">POTLXP</t>
  </si>
  <si>
    <t xml:space="preserve">Potamogeton lucens x perfoliatus</t>
  </si>
  <si>
    <t xml:space="preserve">POTNAT</t>
  </si>
  <si>
    <t xml:space="preserve">Potamogeton natans</t>
  </si>
  <si>
    <t xml:space="preserve">POTNAP</t>
  </si>
  <si>
    <t xml:space="preserve">Potamogeton natans var. prolixus Koch</t>
  </si>
  <si>
    <t xml:space="preserve">POTNXN</t>
  </si>
  <si>
    <t xml:space="preserve">Potamogeton natans x nodosus</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</si>
  <si>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</si>
  <si>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</si>
  <si>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</si>
  <si>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</si>
  <si>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</si>
  <si>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</si>
  <si>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</si>
  <si>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</si>
  <si>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</si>
  <si>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</si>
  <si>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</si>
  <si>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</si>
  <si>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</si>
  <si>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</si>
  <si>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</si>
  <si>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</si>
  <si>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</si>
  <si>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</si>
  <si>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</si>
  <si>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</si>
  <si>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</si>
  <si>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</si>
  <si>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</si>
  <si>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</si>
  <si>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</si>
  <si>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</si>
  <si>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</si>
  <si>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</si>
  <si>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</si>
  <si>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</si>
  <si>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</si>
  <si>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</si>
  <si>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</si>
  <si>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</si>
  <si>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</si>
  <si>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</si>
  <si>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</si>
  <si>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</si>
  <si>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</si>
  <si>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</si>
  <si>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</si>
  <si>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</si>
  <si>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</si>
  <si>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</si>
  <si>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</si>
  <si>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</si>
  <si>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</si>
  <si>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</si>
  <si>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</si>
  <si>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</si>
  <si>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</si>
  <si>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</si>
  <si>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</si>
  <si>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</si>
  <si>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</si>
  <si>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</si>
  <si>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</si>
  <si>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</si>
  <si>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</si>
  <si>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</si>
  <si>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</si>
  <si>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</si>
  <si>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</si>
  <si>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</si>
  <si>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</si>
  <si>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</si>
  <si>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</si>
  <si>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</si>
  <si>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</si>
  <si>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</si>
  <si>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</si>
  <si>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</si>
  <si>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</si>
  <si>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</si>
  <si>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</si>
  <si>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</si>
  <si>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</si>
  <si>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</si>
  <si>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</si>
  <si>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</si>
  <si>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</si>
  <si>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</si>
  <si>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</si>
  <si>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</si>
  <si>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</si>
  <si>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</si>
  <si>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</si>
  <si>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</si>
  <si>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</si>
  <si>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</si>
  <si>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</si>
  <si>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</si>
  <si>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</si>
  <si>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</si>
  <si>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</si>
  <si>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</si>
  <si>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</si>
  <si>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</si>
  <si>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</si>
  <si>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</si>
  <si>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</si>
  <si>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</si>
  <si>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</si>
  <si>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</si>
  <si>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</si>
  <si>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RANFXA</t>
  </si>
  <si>
    <t xml:space="preserve">Ranunculus fluitans x aquatilis</t>
  </si>
  <si>
    <t xml:space="preserve">RANFXT</t>
  </si>
  <si>
    <t xml:space="preserve">Ranunculus fluitans x trichophyllus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</si>
  <si>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</si>
  <si>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</si>
  <si>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</si>
  <si>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</si>
  <si>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</si>
  <si>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</si>
  <si>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</si>
  <si>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</si>
  <si>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</si>
  <si>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</si>
  <si>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RANPEF</t>
  </si>
  <si>
    <t xml:space="preserve">Ranunculus peltatus subsp. fucoides</t>
  </si>
  <si>
    <t xml:space="preserve">(Freyn) Muñoz Garm.</t>
  </si>
  <si>
    <t xml:space="preserve">RANPEP</t>
  </si>
  <si>
    <t xml:space="preserve">Ranunculus peltatus subsp. peltatus</t>
  </si>
  <si>
    <t xml:space="preserve">RANPEU</t>
  </si>
  <si>
    <t xml:space="preserve">Ranunculus penicillatus</t>
  </si>
  <si>
    <t xml:space="preserve">(Dumort.) Bab.</t>
  </si>
  <si>
    <t xml:space="preserve">RANPES</t>
  </si>
  <si>
    <t xml:space="preserve">Ranunculus penicillatus subsp. pseudofluitans</t>
  </si>
  <si>
    <t xml:space="preserve">(Syme) S.D.Webster</t>
  </si>
  <si>
    <t xml:space="preserve">RANPEV</t>
  </si>
  <si>
    <t xml:space="preserve">Ranunculus penicillatus subsp. vertumnus</t>
  </si>
  <si>
    <t xml:space="preserve">C.D.K.Cook</t>
  </si>
  <si>
    <t xml:space="preserve">RANPEC</t>
  </si>
  <si>
    <t xml:space="preserve">Ranunculus penicillatus var. calcareus</t>
  </si>
  <si>
    <t xml:space="preserve">(Butcher) C.D.K.Cook</t>
  </si>
  <si>
    <t xml:space="preserve">RANPEE</t>
  </si>
  <si>
    <t xml:space="preserve">Ranunculus penicillatus var. penicillatus</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</si>
  <si>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</si>
  <si>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</si>
  <si>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</si>
  <si>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</si>
  <si>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</si>
  <si>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</si>
  <si>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</si>
  <si>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</si>
  <si>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</si>
  <si>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RANTRE</t>
  </si>
  <si>
    <t xml:space="preserve">Ranunculus trichophyllus subsp. eradicatus</t>
  </si>
  <si>
    <t xml:space="preserve">(Laest.) C.D.K.Cook</t>
  </si>
  <si>
    <t xml:space="preserve">RANTRL</t>
  </si>
  <si>
    <t xml:space="preserve">Ranunculus trichophyllus subsp. lutulentus</t>
  </si>
  <si>
    <t xml:space="preserve">(Songeon &amp; Perrier) P.Fourn.</t>
  </si>
  <si>
    <t xml:space="preserve">RANTXC</t>
  </si>
  <si>
    <t xml:space="preserve">Ranunculus trichophyllus x circinatus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</si>
  <si>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</si>
  <si>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</si>
  <si>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</si>
  <si>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</si>
  <si>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</si>
  <si>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</si>
  <si>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</si>
  <si>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</si>
  <si>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</si>
  <si>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</si>
  <si>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</si>
  <si>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</si>
  <si>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</si>
  <si>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</si>
  <si>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</si>
  <si>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</si>
  <si>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</si>
  <si>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</si>
  <si>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</si>
  <si>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</si>
  <si>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</si>
  <si>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</si>
  <si>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</si>
  <si>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</si>
  <si>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</si>
  <si>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</si>
  <si>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</si>
  <si>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</si>
  <si>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</si>
  <si>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</si>
  <si>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</si>
  <si>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</si>
  <si>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</si>
  <si>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</si>
  <si>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</si>
  <si>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</si>
  <si>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</si>
  <si>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</si>
  <si>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</si>
  <si>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</si>
  <si>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</si>
  <si>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SPAAXE</t>
  </si>
  <si>
    <t xml:space="preserve">Sparganium angustifolium x emersum</t>
  </si>
  <si>
    <t xml:space="preserve">SPAEME</t>
  </si>
  <si>
    <t xml:space="preserve">Sparganium emersum</t>
  </si>
  <si>
    <t xml:space="preserve">Rehmann</t>
  </si>
  <si>
    <t xml:space="preserve">SPAEMB</t>
  </si>
  <si>
    <t xml:space="preserve">Sparganium emersum fo. brevifolium</t>
  </si>
  <si>
    <t xml:space="preserve">SPAEML</t>
  </si>
  <si>
    <t xml:space="preserve">Sparganium emersum fo. longissimum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</si>
  <si>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</si>
  <si>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</si>
  <si>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</si>
  <si>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</si>
  <si>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</si>
  <si>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</si>
  <si>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</si>
  <si>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</si>
  <si>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</si>
  <si>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</si>
  <si>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</si>
  <si>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</si>
  <si>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</si>
  <si>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</si>
  <si>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</si>
  <si>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</si>
  <si>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</si>
  <si>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</si>
  <si>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</si>
  <si>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</si>
  <si>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</si>
  <si>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</si>
  <si>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</si>
  <si>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</si>
  <si>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</si>
  <si>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</si>
  <si>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</si>
  <si>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</si>
  <si>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</si>
  <si>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</si>
  <si>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</si>
  <si>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</si>
  <si>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</si>
  <si>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</si>
  <si>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</si>
  <si>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</si>
  <si>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</si>
  <si>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</si>
  <si>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</si>
  <si>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</si>
  <si>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</si>
  <si>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</si>
  <si>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</si>
  <si>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</si>
  <si>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</si>
  <si>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</si>
  <si>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</si>
  <si>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</si>
  <si>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</si>
  <si>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</si>
  <si>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</si>
  <si>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</si>
  <si>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</si>
  <si>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</si>
  <si>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</si>
  <si>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</si>
  <si>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</si>
  <si>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</si>
  <si>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</si>
  <si>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</si>
  <si>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ZANPAM</t>
  </si>
  <si>
    <t xml:space="preserve">Zannichellia palustris subsp. major </t>
  </si>
  <si>
    <t xml:space="preserve">(Hartm.) Ooststr. &amp; Reichg.</t>
  </si>
  <si>
    <t xml:space="preserve">ZANMAJ</t>
  </si>
  <si>
    <t xml:space="preserve">Zannichellia major (Hartm.) Boenn. ex Rchb.</t>
  </si>
  <si>
    <t xml:space="preserve">ZANPAP</t>
  </si>
  <si>
    <t xml:space="preserve">Zannichellia palustris subsp. pedicellata</t>
  </si>
  <si>
    <t xml:space="preserve">(Wahlenb. &amp; Rosen)</t>
  </si>
  <si>
    <t xml:space="preserve">ZANPED</t>
  </si>
  <si>
    <t xml:space="preserve">Zannichellia pedunculata Reich.</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</si>
  <si>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</si>
  <si>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</si>
  <si>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</si>
  <si>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</si>
  <si>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</si>
  <si>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</si>
  <si>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</si>
  <si>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</si>
  <si>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</si>
  <si>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</si>
  <si>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</si>
  <si>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</si>
  <si>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</si>
  <si>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</si>
  <si>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</si>
  <si>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BACMON</t>
  </si>
  <si>
    <t xml:space="preserve">Bacopa monnieri</t>
  </si>
  <si>
    <t xml:space="preserve">(C. Linnaeus) R. Wettstein</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</si>
  <si>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</si>
  <si>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</si>
  <si>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</si>
  <si>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</si>
  <si>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</si>
  <si>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</si>
  <si>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</si>
  <si>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</si>
  <si>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</si>
  <si>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</si>
  <si>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</si>
  <si>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</si>
  <si>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</si>
  <si>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</si>
  <si>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</si>
  <si>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</si>
  <si>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</si>
  <si>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</si>
  <si>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CAHPAP</t>
  </si>
  <si>
    <t xml:space="preserve">Caltha palustris subsp. palustris</t>
  </si>
  <si>
    <t xml:space="preserve">CAHMIN</t>
  </si>
  <si>
    <t xml:space="preserve">Caltha minor Mill.</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</si>
  <si>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</si>
  <si>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</si>
  <si>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</si>
  <si>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</si>
  <si>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</si>
  <si>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</si>
  <si>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</si>
  <si>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</si>
  <si>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</si>
  <si>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</si>
  <si>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</si>
  <si>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</si>
  <si>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</si>
  <si>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</si>
  <si>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</si>
  <si>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</si>
  <si>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</si>
  <si>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</si>
  <si>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</si>
  <si>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</si>
  <si>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</si>
  <si>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</si>
  <si>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</si>
  <si>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</si>
  <si>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</si>
  <si>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</si>
  <si>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</si>
  <si>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</si>
  <si>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</si>
  <si>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</si>
  <si>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</si>
  <si>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</si>
  <si>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</si>
  <si>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</si>
  <si>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</si>
  <si>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CATAQU</t>
  </si>
  <si>
    <t xml:space="preserve">Catabrosa aquatica</t>
  </si>
  <si>
    <t xml:space="preserve">(L.) Beauv.</t>
  </si>
  <si>
    <t xml:space="preserve">CLDMAR</t>
  </si>
  <si>
    <t xml:space="preserve">Cladium mariscus</t>
  </si>
  <si>
    <t xml:space="preserve">(L.) Pohl</t>
  </si>
  <si>
    <t xml:space="preserve">COESUB</t>
  </si>
  <si>
    <t xml:space="preserve">Coleanthus subtilis</t>
  </si>
  <si>
    <t xml:space="preserve">(Tratt.) Seidl</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</si>
  <si>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</si>
  <si>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</si>
  <si>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</si>
  <si>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</si>
  <si>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</si>
  <si>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</si>
  <si>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</si>
  <si>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</si>
  <si>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CYPFLA</t>
  </si>
  <si>
    <t xml:space="preserve">Cyperus flavescens</t>
  </si>
  <si>
    <t xml:space="preserve">CYPSER</t>
  </si>
  <si>
    <t xml:space="preserve">Cyperus serotinus</t>
  </si>
  <si>
    <t xml:space="preserve">Rottb.</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</si>
  <si>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</si>
  <si>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</si>
  <si>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</si>
  <si>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</si>
  <si>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</si>
  <si>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</si>
  <si>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</si>
  <si>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</si>
  <si>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</si>
  <si>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</si>
  <si>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</si>
  <si>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</si>
  <si>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</si>
  <si>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</si>
  <si>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</si>
  <si>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</si>
  <si>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</si>
  <si>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</si>
  <si>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</si>
  <si>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</si>
  <si>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</si>
  <si>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</si>
  <si>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</si>
  <si>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</si>
  <si>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</si>
  <si>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</si>
  <si>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</si>
  <si>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</si>
  <si>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</si>
  <si>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</si>
  <si>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</si>
  <si>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</si>
  <si>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</si>
  <si>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</si>
  <si>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</si>
  <si>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</si>
  <si>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</si>
  <si>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</si>
  <si>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</si>
  <si>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</si>
  <si>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</si>
  <si>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</si>
  <si>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</si>
  <si>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</si>
  <si>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</si>
  <si>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</si>
  <si>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</si>
  <si>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</si>
  <si>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</si>
  <si>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</si>
  <si>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</si>
  <si>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</si>
  <si>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</si>
  <si>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</si>
  <si>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</si>
  <si>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</si>
  <si>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</si>
  <si>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</si>
  <si>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</si>
  <si>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</si>
  <si>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</si>
  <si>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</si>
  <si>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</si>
  <si>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</si>
  <si>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</si>
  <si>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</si>
  <si>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</si>
  <si>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</si>
  <si>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</si>
  <si>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ELEPAP</t>
  </si>
  <si>
    <t xml:space="preserve">Eleocharis palustris subsp. palustris</t>
  </si>
  <si>
    <t xml:space="preserve">ELEPAW</t>
  </si>
  <si>
    <t xml:space="preserve">Eleocharis palustris subsp. waltersii </t>
  </si>
  <si>
    <t xml:space="preserve">Bures &amp; Danihelka</t>
  </si>
  <si>
    <t xml:space="preserve">ELEPAV</t>
  </si>
  <si>
    <t xml:space="preserve">Eleocharis palustris subsp. vulgaris Bures &amp; Danihelka</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</si>
  <si>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</si>
  <si>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</si>
  <si>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</si>
  <si>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</si>
  <si>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</si>
  <si>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</si>
  <si>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</si>
  <si>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</si>
  <si>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</si>
  <si>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</si>
  <si>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</si>
  <si>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</si>
  <si>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</si>
  <si>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</si>
  <si>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</si>
  <si>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</si>
  <si>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</si>
  <si>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</si>
  <si>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</si>
  <si>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</si>
  <si>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</si>
  <si>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</si>
  <si>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</si>
  <si>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</si>
  <si>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</si>
  <si>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</si>
  <si>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</si>
  <si>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</si>
  <si>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</si>
  <si>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</si>
  <si>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</si>
  <si>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</si>
  <si>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</si>
  <si>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</si>
  <si>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</si>
  <si>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</si>
  <si>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</si>
  <si>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</si>
  <si>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</si>
  <si>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</si>
  <si>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GLYXPE</t>
  </si>
  <si>
    <t xml:space="preserve">Glyceria x pedicellata</t>
  </si>
  <si>
    <t xml:space="preserve">F. Towns</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</si>
  <si>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</si>
  <si>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</si>
  <si>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</si>
  <si>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</si>
  <si>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</si>
  <si>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</si>
  <si>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</si>
  <si>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</si>
  <si>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</si>
  <si>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</si>
  <si>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</si>
  <si>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</si>
  <si>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</si>
  <si>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</si>
  <si>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</si>
  <si>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</si>
  <si>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</si>
  <si>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</si>
  <si>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</si>
  <si>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</si>
  <si>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</si>
  <si>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</si>
  <si>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</si>
  <si>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</si>
  <si>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</si>
  <si>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</si>
  <si>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</si>
  <si>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</si>
  <si>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</si>
  <si>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</si>
  <si>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</si>
  <si>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</si>
  <si>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</si>
  <si>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</si>
  <si>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</si>
  <si>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</si>
  <si>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</si>
  <si>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</si>
  <si>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</si>
  <si>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</si>
  <si>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</si>
  <si>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</si>
  <si>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</si>
  <si>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</si>
  <si>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</si>
  <si>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</si>
  <si>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</si>
  <si>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</si>
  <si>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</si>
  <si>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</si>
  <si>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</si>
  <si>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</si>
  <si>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MONFOA</t>
  </si>
  <si>
    <t xml:space="preserve">Montia fontana subsp. amporitana</t>
  </si>
  <si>
    <t xml:space="preserve">Sennen</t>
  </si>
  <si>
    <t xml:space="preserve">MONFOM</t>
  </si>
  <si>
    <t xml:space="preserve">Montia fontana subsp. minor (C.C. Gmel.) Schübler &amp; G. Martens</t>
  </si>
  <si>
    <t xml:space="preserve">MONFOC</t>
  </si>
  <si>
    <t xml:space="preserve">Montia fontana subsp. chondrosperma</t>
  </si>
  <si>
    <t xml:space="preserve">(Fenzl) Walters</t>
  </si>
  <si>
    <t xml:space="preserve">MONFOF</t>
  </si>
  <si>
    <t xml:space="preserve">Montia fontana subsp. fontana</t>
  </si>
  <si>
    <t xml:space="preserve">MONFOV</t>
  </si>
  <si>
    <t xml:space="preserve">Montia fontana subsp. variabilis</t>
  </si>
  <si>
    <t xml:space="preserve">S.M.Walters</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</si>
  <si>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</si>
  <si>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</si>
  <si>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</si>
  <si>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</si>
  <si>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</si>
  <si>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</si>
  <si>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</si>
  <si>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</si>
  <si>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</si>
  <si>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</si>
  <si>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</si>
  <si>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</si>
  <si>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</si>
  <si>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</si>
  <si>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</si>
  <si>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</si>
  <si>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</si>
  <si>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</si>
  <si>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</si>
  <si>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</si>
  <si>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</si>
  <si>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</si>
  <si>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</si>
  <si>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</si>
  <si>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</si>
  <si>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</si>
  <si>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</si>
  <si>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</si>
  <si>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</si>
  <si>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</si>
  <si>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</si>
  <si>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</si>
  <si>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</si>
  <si>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</si>
  <si>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RANFLF</t>
  </si>
  <si>
    <t xml:space="preserve">Ranunculus flammula subsp. flammula</t>
  </si>
  <si>
    <t xml:space="preserve">RANFLM</t>
  </si>
  <si>
    <t xml:space="preserve">Ranunculus flammula subsp. minimus</t>
  </si>
  <si>
    <t xml:space="preserve">RANFLS</t>
  </si>
  <si>
    <t xml:space="preserve">Ranunculus flammula subsp. scoticus</t>
  </si>
  <si>
    <t xml:space="preserve">(E.S.Marshall) A.R.Clapham</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</si>
  <si>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</si>
  <si>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</si>
  <si>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</si>
  <si>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</si>
  <si>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</si>
  <si>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</si>
  <si>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</si>
  <si>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</si>
  <si>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</si>
  <si>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</si>
  <si>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</si>
  <si>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</si>
  <si>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</si>
  <si>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</si>
  <si>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</si>
  <si>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</si>
  <si>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</si>
  <si>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</si>
  <si>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</si>
  <si>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</si>
  <si>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</si>
  <si>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</si>
  <si>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ROTFIL</t>
  </si>
  <si>
    <t xml:space="preserve">Rotala filiformis</t>
  </si>
  <si>
    <t xml:space="preserve">(Bellardi) Hiern.</t>
  </si>
  <si>
    <t xml:space="preserve">ROTIND</t>
  </si>
  <si>
    <t xml:space="preserve">Rotala indica</t>
  </si>
  <si>
    <t xml:space="preserve">(Willd.) Koehne</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</si>
  <si>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</si>
  <si>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</si>
  <si>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</si>
  <si>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</si>
  <si>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</si>
  <si>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</si>
  <si>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</si>
  <si>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</si>
  <si>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</si>
  <si>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</si>
  <si>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</si>
  <si>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</si>
  <si>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</si>
  <si>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</si>
  <si>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</si>
  <si>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</si>
  <si>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</si>
  <si>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</si>
  <si>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</si>
  <si>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</si>
  <si>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</si>
  <si>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</si>
  <si>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</si>
  <si>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</si>
  <si>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</si>
  <si>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</si>
  <si>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</si>
  <si>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</si>
  <si>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</si>
  <si>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</si>
  <si>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</si>
  <si>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</si>
  <si>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</si>
  <si>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</si>
  <si>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</si>
  <si>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</si>
  <si>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</si>
  <si>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</si>
  <si>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SPAERR</t>
  </si>
  <si>
    <t xml:space="preserve">Sparganium erectum subsp. erectum</t>
  </si>
  <si>
    <t xml:space="preserve">SPAERM</t>
  </si>
  <si>
    <t xml:space="preserve">Sparganium erectum subsp. microcarpum</t>
  </si>
  <si>
    <t xml:space="preserve">(Neuman) Domin</t>
  </si>
  <si>
    <t xml:space="preserve">SPAERN</t>
  </si>
  <si>
    <t xml:space="preserve">Sparganium erectum subsp. neglectum</t>
  </si>
  <si>
    <t xml:space="preserve">(Beeby) K. Richt.</t>
  </si>
  <si>
    <t xml:space="preserve">SPAERO</t>
  </si>
  <si>
    <t xml:space="preserve">Sparganium erectum subsp. oocarpum</t>
  </si>
  <si>
    <t xml:space="preserve">(Celak.) Domin</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</si>
  <si>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</si>
  <si>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</si>
  <si>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</si>
  <si>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</si>
  <si>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</si>
  <si>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</si>
  <si>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</si>
  <si>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</si>
  <si>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</si>
  <si>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</si>
  <si>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</si>
  <si>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</si>
  <si>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</si>
  <si>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</si>
  <si>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</si>
  <si>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</si>
  <si>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</si>
  <si>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</si>
  <si>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</si>
  <si>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</si>
  <si>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</si>
  <si>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</si>
  <si>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</si>
  <si>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</si>
  <si>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</si>
  <si>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</si>
  <si>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</si>
  <si>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</si>
  <si>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</si>
  <si>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</si>
  <si>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</si>
  <si>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</si>
  <si>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LYCEUR</t>
  </si>
  <si>
    <t xml:space="preserve">Lycopus europaeus</t>
  </si>
  <si>
    <t xml:space="preserve">PHg</t>
  </si>
  <si>
    <t xml:space="preserve">- Hygrophytes</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</si>
  <si>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</si>
  <si>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</si>
  <si>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</si>
  <si>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</si>
  <si>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</si>
  <si>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</si>
  <si>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</si>
  <si>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</si>
  <si>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</si>
  <si>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</si>
  <si>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</si>
  <si>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</si>
  <si>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</si>
  <si>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</si>
  <si>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</si>
  <si>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</si>
  <si>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</si>
  <si>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</si>
  <si>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</si>
  <si>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</si>
  <si>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</si>
  <si>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</si>
  <si>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</si>
  <si>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</si>
  <si>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</si>
  <si>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</si>
  <si>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</si>
  <si>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</si>
  <si>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</si>
  <si>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</si>
  <si>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</si>
  <si>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</si>
  <si>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</si>
  <si>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</si>
  <si>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</si>
  <si>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</si>
  <si>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</si>
  <si>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</si>
  <si>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</si>
  <si>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</si>
  <si>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</si>
  <si>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</si>
  <si>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</si>
  <si>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</si>
  <si>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</si>
  <si>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BRHSYS</t>
  </si>
  <si>
    <t xml:space="preserve">Brachypodium sylvaticum  subsp. sylvaticum</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</si>
  <si>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</si>
  <si>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</si>
  <si>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</si>
  <si>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</si>
  <si>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</si>
  <si>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</si>
  <si>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</si>
  <si>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</si>
  <si>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</si>
  <si>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</si>
  <si>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</si>
  <si>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</si>
  <si>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</si>
  <si>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</si>
  <si>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</si>
  <si>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</si>
  <si>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</si>
  <si>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</si>
  <si>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</si>
  <si>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</si>
  <si>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</si>
  <si>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</si>
  <si>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</si>
  <si>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</si>
  <si>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</si>
  <si>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</si>
  <si>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</si>
  <si>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</si>
  <si>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CARCUC</t>
  </si>
  <si>
    <t xml:space="preserve">Carex cuprina var. cuprina</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</si>
  <si>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</si>
  <si>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</si>
  <si>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</si>
  <si>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</si>
  <si>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</si>
  <si>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</si>
  <si>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</si>
  <si>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</si>
  <si>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</si>
  <si>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</si>
  <si>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</si>
  <si>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</si>
  <si>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</si>
  <si>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</si>
  <si>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</si>
  <si>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</si>
  <si>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</si>
  <si>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</si>
  <si>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</si>
  <si>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</si>
  <si>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</si>
  <si>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</si>
  <si>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</si>
  <si>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</si>
  <si>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</si>
  <si>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</si>
  <si>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</si>
  <si>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</si>
  <si>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</si>
  <si>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</si>
  <si>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</si>
  <si>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</si>
  <si>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</si>
  <si>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</si>
  <si>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</si>
  <si>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</si>
  <si>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</si>
  <si>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</si>
  <si>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</si>
  <si>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</si>
  <si>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</si>
  <si>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</si>
  <si>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</si>
  <si>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</si>
  <si>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</si>
  <si>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</si>
  <si>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</si>
  <si>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</si>
  <si>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</si>
  <si>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</si>
  <si>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</si>
  <si>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</si>
  <si>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</si>
  <si>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</si>
  <si>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</si>
  <si>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</si>
  <si>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</si>
  <si>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</si>
  <si>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</si>
  <si>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</si>
  <si>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</si>
  <si>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</si>
  <si>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</si>
  <si>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</si>
  <si>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</si>
  <si>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</si>
  <si>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</si>
  <si>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</si>
  <si>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</si>
  <si>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</si>
  <si>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</si>
  <si>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</si>
  <si>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</si>
  <si>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</si>
  <si>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</si>
  <si>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</si>
  <si>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</si>
  <si>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</si>
  <si>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</si>
  <si>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</si>
  <si>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</si>
  <si>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</si>
  <si>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</si>
  <si>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</si>
  <si>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</si>
  <si>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</si>
  <si>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</si>
  <si>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</si>
  <si>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</si>
  <si>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</si>
  <si>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</si>
  <si>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</si>
  <si>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</si>
  <si>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</si>
  <si>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</si>
  <si>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</si>
  <si>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</si>
  <si>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</si>
  <si>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</si>
  <si>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</si>
  <si>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</si>
  <si>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</si>
  <si>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</si>
  <si>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</si>
  <si>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</si>
  <si>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</si>
  <si>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</si>
  <si>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</si>
  <si>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</si>
  <si>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</si>
  <si>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</si>
  <si>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</si>
  <si>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</si>
  <si>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</si>
  <si>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</si>
  <si>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</si>
  <si>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</si>
  <si>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</si>
  <si>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</si>
  <si>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</si>
  <si>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</si>
  <si>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</si>
  <si>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</si>
  <si>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</si>
  <si>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</si>
  <si>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</si>
  <si>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</si>
  <si>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</si>
  <si>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</si>
  <si>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</si>
  <si>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</si>
  <si>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</si>
  <si>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</si>
  <si>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</si>
  <si>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</si>
  <si>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</si>
  <si>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</si>
  <si>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</si>
  <si>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</si>
  <si>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</si>
  <si>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</si>
  <si>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</si>
  <si>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</si>
  <si>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</si>
  <si>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</si>
  <si>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</si>
  <si>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</si>
  <si>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</si>
  <si>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</si>
  <si>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</si>
  <si>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</si>
  <si>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</si>
  <si>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</si>
  <si>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</si>
  <si>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</si>
  <si>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</si>
  <si>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</si>
  <si>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</si>
  <si>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</si>
  <si>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</si>
  <si>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</si>
  <si>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</si>
  <si>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</si>
  <si>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</si>
  <si>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</si>
  <si>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</si>
  <si>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</si>
  <si>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</si>
  <si>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</si>
  <si>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</si>
  <si>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</si>
  <si>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</si>
  <si>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</si>
  <si>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</si>
  <si>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</si>
  <si>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</si>
  <si>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</si>
  <si>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</si>
  <si>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</si>
  <si>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</si>
  <si>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</si>
  <si>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</si>
  <si>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</si>
  <si>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</si>
  <si>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</si>
  <si>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</si>
  <si>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</si>
  <si>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</si>
  <si>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</si>
  <si>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</si>
  <si>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</si>
  <si>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</si>
  <si>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</si>
  <si>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</si>
  <si>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</si>
  <si>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</si>
  <si>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</si>
  <si>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</si>
  <si>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</si>
  <si>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</si>
  <si>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</si>
  <si>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</si>
  <si>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</si>
  <si>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</si>
  <si>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</si>
  <si>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</si>
  <si>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</si>
  <si>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</si>
  <si>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</si>
  <si>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</si>
  <si>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</si>
  <si>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</si>
  <si>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</si>
  <si>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</si>
  <si>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</si>
  <si>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</si>
  <si>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</si>
  <si>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</si>
  <si>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</si>
  <si>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</si>
  <si>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</si>
  <si>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</si>
  <si>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</si>
  <si>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</si>
  <si>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</si>
  <si>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</si>
  <si>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</si>
  <si>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</si>
  <si>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</si>
  <si>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</si>
  <si>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</si>
  <si>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</si>
  <si>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</si>
  <si>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</si>
  <si>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</si>
  <si>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</si>
  <si>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</si>
  <si>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</si>
  <si>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</si>
  <si>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</si>
  <si>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</si>
  <si>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</si>
  <si>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</si>
  <si>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</si>
  <si>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</si>
  <si>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</si>
  <si>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</si>
  <si>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</si>
  <si>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</si>
  <si>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</si>
  <si>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</si>
  <si>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</si>
  <si>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</si>
  <si>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</si>
  <si>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</si>
  <si>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</si>
  <si>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</si>
  <si>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</si>
  <si>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</si>
  <si>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</si>
  <si>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</si>
  <si>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</si>
  <si>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</si>
  <si>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</si>
  <si>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</si>
  <si>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</si>
  <si>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</si>
  <si>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</si>
  <si>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</si>
  <si>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</si>
  <si>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</si>
  <si>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</si>
  <si>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</si>
  <si>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</si>
  <si>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</si>
  <si>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</si>
  <si>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</si>
  <si>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</si>
  <si>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</si>
  <si>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</si>
  <si>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</si>
  <si>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</si>
  <si>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</si>
  <si>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</si>
  <si>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</si>
  <si>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</si>
  <si>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</si>
  <si>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</si>
  <si>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</si>
  <si>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</si>
  <si>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</si>
  <si>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</si>
  <si>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LUZSYS</t>
  </si>
  <si>
    <t xml:space="preserve">Luzula sylvatica subsp. sylvatica</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</si>
  <si>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</si>
  <si>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</si>
  <si>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</si>
  <si>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</si>
  <si>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</si>
  <si>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</si>
  <si>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</si>
  <si>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</si>
  <si>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</si>
  <si>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</si>
  <si>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</si>
  <si>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</si>
  <si>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</si>
  <si>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</si>
  <si>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</si>
  <si>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</si>
  <si>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</si>
  <si>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</si>
  <si>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</si>
  <si>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</si>
  <si>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</si>
  <si>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</si>
  <si>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</si>
  <si>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</si>
  <si>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</si>
  <si>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</si>
  <si>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</si>
  <si>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</si>
  <si>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</si>
  <si>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</si>
  <si>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</si>
  <si>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</si>
  <si>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</si>
  <si>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</si>
  <si>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</si>
  <si>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</si>
  <si>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</si>
  <si>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</si>
  <si>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</si>
  <si>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</si>
  <si>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</si>
  <si>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</si>
  <si>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</si>
  <si>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</si>
  <si>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</si>
  <si>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</si>
  <si>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</si>
  <si>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</si>
  <si>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</si>
  <si>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</si>
  <si>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</si>
  <si>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</si>
  <si>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</si>
  <si>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</si>
  <si>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</si>
  <si>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</si>
  <si>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</si>
  <si>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</si>
  <si>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</si>
  <si>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</si>
  <si>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</si>
  <si>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</si>
  <si>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</si>
  <si>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</si>
  <si>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</si>
  <si>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</si>
  <si>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</si>
  <si>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</si>
  <si>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</si>
  <si>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</si>
  <si>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</si>
  <si>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</si>
  <si>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</si>
  <si>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</si>
  <si>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</si>
  <si>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</si>
  <si>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</si>
  <si>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</si>
  <si>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</si>
  <si>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</si>
  <si>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</si>
  <si>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</si>
  <si>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</si>
  <si>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</si>
  <si>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</si>
  <si>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</si>
  <si>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</si>
  <si>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</si>
  <si>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</si>
  <si>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</si>
  <si>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</si>
  <si>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</si>
  <si>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</si>
  <si>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</si>
  <si>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</si>
  <si>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</si>
  <si>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</si>
  <si>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</si>
  <si>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</si>
  <si>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</si>
  <si>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</si>
  <si>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</si>
  <si>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</si>
  <si>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</si>
  <si>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</si>
  <si>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</si>
  <si>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</si>
  <si>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</si>
  <si>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</si>
  <si>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</si>
  <si>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</si>
  <si>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</si>
  <si>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</si>
  <si>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</si>
  <si>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</si>
  <si>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</si>
  <si>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</si>
  <si>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</si>
  <si>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</si>
  <si>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</si>
  <si>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</si>
  <si>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</si>
  <si>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</si>
  <si>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</si>
  <si>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</si>
  <si>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</si>
  <si>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</si>
  <si>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</si>
  <si>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</si>
  <si>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</si>
  <si>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</si>
  <si>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</si>
  <si>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</si>
  <si>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</si>
  <si>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</si>
  <si>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</si>
  <si>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</si>
  <si>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</si>
  <si>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</si>
  <si>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</si>
  <si>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</si>
  <si>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</si>
  <si>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</si>
  <si>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</si>
  <si>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</si>
  <si>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</si>
  <si>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</si>
  <si>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</si>
  <si>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</si>
  <si>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</si>
  <si>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</si>
  <si>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</si>
  <si>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</si>
  <si>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</si>
  <si>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</si>
  <si>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</si>
  <si>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</si>
  <si>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</si>
  <si>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</si>
  <si>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</si>
  <si>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</si>
  <si>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</si>
  <si>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</si>
  <si>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</si>
  <si>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</si>
  <si>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</si>
  <si>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</si>
  <si>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</si>
  <si>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</si>
  <si>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</si>
  <si>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</si>
  <si>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</si>
  <si>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</si>
  <si>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</si>
  <si>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</si>
  <si>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</si>
  <si>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</si>
  <si>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</si>
  <si>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</si>
  <si>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</si>
  <si>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</si>
  <si>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</si>
  <si>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</si>
  <si>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</si>
  <si>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</si>
  <si>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</si>
  <si>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</si>
  <si>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</si>
  <si>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</si>
  <si>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</si>
  <si>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</si>
  <si>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</si>
  <si>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</si>
  <si>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</si>
  <si>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</si>
  <si>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</si>
  <si>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</si>
  <si>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</si>
  <si>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</si>
  <si>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</si>
  <si>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</si>
  <si>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</si>
  <si>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</si>
  <si>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</si>
  <si>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</si>
  <si>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</si>
  <si>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</si>
  <si>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</si>
  <si>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</si>
  <si>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</si>
  <si>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</si>
  <si>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</si>
  <si>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</si>
  <si>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</si>
  <si>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</si>
  <si>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</si>
  <si>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</si>
  <si>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</si>
  <si>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</si>
  <si>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</si>
  <si>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</si>
  <si>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</si>
  <si>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</si>
  <si>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</si>
  <si>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</si>
  <si>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</si>
  <si>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</si>
  <si>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</si>
  <si>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</si>
  <si>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</si>
  <si>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</si>
  <si>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</si>
  <si>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</si>
  <si>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</si>
  <si>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</si>
  <si>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</si>
  <si>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</si>
  <si>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</si>
  <si>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</si>
  <si>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</si>
  <si>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</si>
  <si>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</si>
  <si>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</si>
  <si>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</si>
  <si>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</si>
  <si>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</si>
  <si>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</si>
  <si>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</si>
  <si>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</si>
  <si>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</si>
  <si>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</si>
  <si>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</si>
  <si>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</si>
  <si>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</si>
  <si>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</si>
  <si>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</si>
  <si>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</si>
  <si>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</si>
  <si>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</si>
  <si>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</si>
  <si>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</si>
  <si>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</si>
  <si>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</si>
  <si>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</si>
  <si>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</si>
  <si>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</si>
  <si>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</si>
  <si>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</si>
  <si>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</si>
  <si>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</si>
  <si>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</si>
  <si>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</si>
  <si>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</si>
  <si>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</si>
  <si>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</si>
  <si>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</si>
  <si>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</si>
  <si>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</si>
  <si>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</si>
  <si>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</si>
  <si>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</si>
  <si>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</si>
  <si>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</si>
  <si>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</si>
  <si>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</si>
  <si>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</si>
  <si>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</si>
  <si>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</si>
  <si>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</si>
  <si>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</si>
  <si>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</si>
  <si>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</si>
  <si>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</si>
  <si>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</si>
  <si>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</si>
  <si>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</si>
  <si>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</si>
  <si>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</si>
  <si>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</si>
  <si>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</si>
  <si>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</si>
  <si>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</si>
  <si>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</si>
  <si>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</si>
  <si>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</si>
  <si>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</si>
  <si>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</si>
  <si>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</si>
  <si>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</si>
  <si>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</si>
  <si>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</si>
  <si>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</si>
  <si>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</si>
  <si>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</si>
  <si>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</si>
  <si>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</si>
  <si>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</si>
  <si>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</si>
  <si>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</si>
  <si>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</si>
  <si>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</si>
  <si>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</si>
  <si>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</si>
  <si>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</si>
  <si>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</si>
  <si>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</si>
  <si>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</si>
  <si>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</si>
  <si>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</si>
  <si>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</si>
  <si>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</si>
  <si>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</si>
  <si>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</si>
  <si>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</si>
  <si>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</si>
  <si>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</si>
  <si>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</si>
  <si>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</si>
  <si>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</si>
  <si>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</si>
  <si>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</si>
  <si>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</si>
  <si>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</si>
  <si>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</si>
  <si>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</si>
  <si>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</si>
  <si>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</si>
  <si>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</si>
  <si>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</si>
  <si>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</si>
  <si>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</si>
  <si>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</si>
  <si>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</si>
  <si>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</si>
  <si>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</si>
  <si>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</si>
  <si>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</si>
  <si>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</si>
  <si>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</si>
  <si>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</si>
  <si>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</si>
  <si>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</si>
  <si>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</si>
  <si>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</si>
  <si>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</si>
  <si>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</si>
  <si>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</si>
  <si>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</si>
  <si>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</si>
  <si>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</si>
  <si>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</si>
  <si>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</si>
  <si>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</si>
  <si>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</si>
  <si>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</si>
  <si>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</si>
  <si>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</si>
  <si>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</si>
  <si>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</si>
  <si>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</si>
  <si>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</si>
  <si>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</si>
  <si>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</si>
  <si>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</si>
  <si>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</si>
  <si>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</si>
  <si>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</si>
  <si>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</si>
  <si>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</si>
  <si>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</si>
  <si>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</si>
  <si>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</si>
  <si>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</si>
  <si>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</si>
  <si>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</si>
  <si>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</si>
  <si>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</si>
  <si>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</si>
  <si>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</si>
  <si>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</si>
  <si>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</si>
  <si>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</si>
  <si>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</si>
  <si>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</si>
  <si>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</si>
  <si>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</si>
  <si>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</si>
  <si>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</si>
  <si>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</si>
  <si>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</si>
  <si>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</si>
  <si>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</si>
  <si>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</si>
  <si>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</si>
  <si>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</si>
  <si>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</si>
  <si>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</si>
  <si>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</si>
  <si>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</si>
  <si>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</si>
  <si>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</si>
  <si>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</si>
  <si>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</si>
  <si>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</si>
  <si>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</si>
  <si>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</si>
  <si>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</si>
  <si>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</si>
  <si>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</si>
  <si>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</si>
  <si>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</si>
  <si>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</si>
  <si>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</si>
  <si>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</si>
  <si>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</si>
  <si>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</si>
  <si>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</si>
  <si>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</si>
  <si>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</si>
  <si>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</si>
  <si>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</si>
  <si>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</si>
  <si>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</si>
  <si>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</si>
  <si>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</si>
  <si>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</si>
  <si>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</si>
  <si>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</si>
  <si>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</si>
  <si>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</si>
  <si>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</si>
  <si>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</si>
  <si>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</si>
  <si>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</si>
  <si>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</si>
  <si>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</si>
  <si>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</si>
  <si>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</si>
  <si>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</si>
  <si>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</si>
  <si>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</si>
  <si>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</si>
  <si>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</si>
  <si>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</si>
  <si>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</si>
  <si>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</si>
  <si>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</si>
  <si>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</si>
  <si>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</si>
  <si>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</si>
  <si>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</si>
  <si>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</si>
  <si>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</si>
  <si>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</si>
  <si>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</si>
  <si>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</si>
  <si>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</si>
  <si>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</si>
  <si>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</si>
  <si>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</si>
  <si>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</si>
  <si>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</si>
  <si>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</si>
  <si>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</si>
  <si>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</si>
  <si>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</si>
  <si>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</si>
  <si>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</si>
  <si>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</si>
  <si>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</si>
  <si>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</si>
  <si>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</si>
  <si>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</si>
  <si>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</si>
  <si>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</si>
  <si>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</si>
  <si>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</si>
  <si>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</si>
  <si>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</si>
  <si>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</si>
  <si>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</si>
  <si>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</si>
  <si>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</si>
  <si>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LOTSPX</t>
  </si>
  <si>
    <t xml:space="preserve">Lotus sp.</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</si>
  <si>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</si>
  <si>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</si>
  <si>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</si>
  <si>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</si>
  <si>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</si>
  <si>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</si>
  <si>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</si>
  <si>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</si>
  <si>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</si>
  <si>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</si>
  <si>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</si>
  <si>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</si>
  <si>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</si>
  <si>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</si>
  <si>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</si>
  <si>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</si>
  <si>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</si>
  <si>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</si>
  <si>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</si>
  <si>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</si>
  <si>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</si>
  <si>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</si>
  <si>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</si>
  <si>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</si>
  <si>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</si>
  <si>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</si>
  <si>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</si>
  <si>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</si>
  <si>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</si>
  <si>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</si>
  <si>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</si>
  <si>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</si>
  <si>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</si>
  <si>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</si>
  <si>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</si>
  <si>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</si>
  <si>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</si>
  <si>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</si>
  <si>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</si>
  <si>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</si>
  <si>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</si>
  <si>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</si>
  <si>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</si>
  <si>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</si>
  <si>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</si>
  <si>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</si>
  <si>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</si>
  <si>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</si>
  <si>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</si>
  <si>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</si>
  <si>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</si>
  <si>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</si>
  <si>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</si>
  <si>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</si>
  <si>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</si>
  <si>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</si>
  <si>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</si>
  <si>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</si>
  <si>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</si>
  <si>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</si>
  <si>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</si>
  <si>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</si>
  <si>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</si>
  <si>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</si>
  <si>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</si>
  <si>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</si>
  <si>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</si>
  <si>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</si>
  <si>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</si>
  <si>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</si>
  <si>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</si>
  <si>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</si>
  <si>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</si>
  <si>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</si>
  <si>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</si>
  <si>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</si>
  <si>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</si>
  <si>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</si>
  <si>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</si>
  <si>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</si>
  <si>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</si>
  <si>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</si>
  <si>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</si>
  <si>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</si>
  <si>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</si>
  <si>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</si>
  <si>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</si>
  <si>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</si>
  <si>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</si>
  <si>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</si>
  <si>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</si>
  <si>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</si>
  <si>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</si>
  <si>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</si>
  <si>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</si>
  <si>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</si>
  <si>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</si>
  <si>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</si>
  <si>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</si>
  <si>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</si>
  <si>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</si>
  <si>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</si>
  <si>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</si>
  <si>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</si>
  <si>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</si>
  <si>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</si>
  <si>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</si>
  <si>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</si>
  <si>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</si>
  <si>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</si>
  <si>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</si>
  <si>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</si>
  <si>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</si>
  <si>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</si>
  <si>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</si>
  <si>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</si>
  <si>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</si>
  <si>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</si>
  <si>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</si>
  <si>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</si>
  <si>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</si>
  <si>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</si>
  <si>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</si>
  <si>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</si>
  <si>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</si>
  <si>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</si>
  <si>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</si>
  <si>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</si>
  <si>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</si>
  <si>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</si>
  <si>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</si>
  <si>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</si>
  <si>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</si>
  <si>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</si>
  <si>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</si>
  <si>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</si>
  <si>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</si>
  <si>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</si>
  <si>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</si>
  <si>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</si>
  <si>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</si>
  <si>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</si>
  <si>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</si>
  <si>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</si>
  <si>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</si>
  <si>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</si>
  <si>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</si>
  <si>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</si>
  <si>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</si>
  <si>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</si>
  <si>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</si>
  <si>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</si>
  <si>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</si>
  <si>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</si>
  <si>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</si>
  <si>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</si>
  <si>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</si>
  <si>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</si>
  <si>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</si>
  <si>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</si>
  <si>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</si>
  <si>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</si>
  <si>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</si>
  <si>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</si>
  <si>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</si>
  <si>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</si>
  <si>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</si>
  <si>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</si>
  <si>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</si>
  <si>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</si>
  <si>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</si>
  <si>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</si>
  <si>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</si>
  <si>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</si>
  <si>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</si>
  <si>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</si>
  <si>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</si>
  <si>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</si>
  <si>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</si>
  <si>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</si>
  <si>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</si>
  <si>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</si>
  <si>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</si>
  <si>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</si>
  <si>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</si>
  <si>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</si>
  <si>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</si>
  <si>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</si>
  <si>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</si>
  <si>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</si>
  <si>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</si>
  <si>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</si>
  <si>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</si>
  <si>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</si>
  <si>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</si>
  <si>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</si>
  <si>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</si>
  <si>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</si>
  <si>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version 4.1-mars 2015</t>
  </si>
  <si>
    <t xml:space="preserve">Note de la version 4.1</t>
  </si>
  <si>
    <t xml:space="preserve">LPTRIP</t>
  </si>
  <si>
    <t xml:space="preserve">RANPEN</t>
  </si>
  <si>
    <t xml:space="preserve">Relevés floristiques aquatiques - IBMR</t>
  </si>
  <si>
    <t xml:space="preserve">modèle Irstea-GIS v 4.1</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</si>
  <si>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</si>
  <si>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</si>
  <si>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</si>
  <si>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</si>
  <si>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</si>
  <si>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</si>
  <si>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</si>
  <si>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</si>
  <si>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</si>
  <si>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</si>
  <si>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</si>
  <si>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</si>
  <si>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</si>
  <si>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</si>
  <si>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</si>
  <si>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</si>
  <si>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</si>
  <si>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</si>
  <si>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</si>
  <si>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</si>
  <si>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</si>
  <si>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</si>
  <si>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</si>
  <si>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</si>
  <si>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</si>
  <si>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</si>
  <si>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</si>
  <si>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</si>
  <si>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</si>
  <si>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</si>
  <si>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</si>
  <si>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</si>
  <si>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</si>
  <si>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</si>
  <si>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</si>
  <si>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</si>
  <si>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</si>
  <si>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</si>
  <si>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</si>
  <si>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</si>
  <si>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</si>
  <si>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</si>
  <si>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</si>
  <si>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</si>
  <si>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</si>
  <si>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</si>
  <si>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</si>
  <si>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</si>
  <si>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</si>
  <si>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</si>
  <si>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</si>
  <si>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</si>
  <si>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</si>
  <si>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</si>
  <si>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</si>
  <si>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</si>
  <si>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</si>
  <si>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</si>
  <si>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</si>
  <si>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</si>
  <si>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</si>
  <si>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</si>
  <si>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</si>
  <si>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</si>
  <si>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</si>
  <si>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</si>
  <si>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</si>
  <si>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</si>
  <si>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</si>
  <si>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</si>
  <si>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</si>
  <si>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</si>
  <si>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</si>
  <si>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</si>
  <si>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</si>
  <si>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</si>
  <si>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</si>
  <si>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</si>
  <si>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Kevin Teron</t>
  </si>
  <si>
    <t xml:space="preserve">TECH</t>
  </si>
  <si>
    <t xml:space="preserve">Reynes</t>
  </si>
  <si>
    <t xml:space="preserve">06167000</t>
  </si>
  <si>
    <t xml:space="preserve">7178c - RCS LR 2014</t>
  </si>
  <si>
    <t xml:space="preserve">pl. courant</t>
  </si>
  <si>
    <t xml:space="preserve">pl. lent</t>
  </si>
  <si>
    <t xml:space="preserve">moyen</t>
  </si>
  <si>
    <t xml:space="preserve">abondant</t>
  </si>
  <si>
    <t xml:space="preserve">peu abondant</t>
  </si>
  <si>
    <t xml:space="preserve">Cf.</t>
  </si>
  <si>
    <t xml:space="preserve">NEWCOD</t>
  </si>
  <si>
    <t xml:space="preserve">Senecio inaequidens</t>
  </si>
  <si>
    <t xml:space="preserve">Référence des noms taxons</t>
  </si>
  <si>
    <t xml:space="preserve">Boulzane à Monfort_B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</si>
  <si>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</si>
  <si>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</si>
  <si>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</si>
  <si>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</si>
  <si>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</si>
  <si>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</si>
  <si>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</si>
  <si>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</si>
  <si>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</si>
  <si>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radier</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</si>
  <si>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</si>
  <si>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</si>
  <si>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</si>
  <si>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</si>
  <si>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</si>
  <si>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</si>
  <si>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</si>
  <si>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</si>
  <si>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</si>
  <si>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très abondant</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</si>
</sst>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4">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i val="true"/>
      <sz val="11"/>
      <name val="Calibri"/>
      <family val="2"/>
    </font>
    <font>
      <i val="true"/>
      <sz val="10"/>
      <color rgb="FF00808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4" fillId="3"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5"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6" fillId="5" borderId="27" xfId="0" applyFont="true" applyBorder="true" applyAlignment="true" applyProtection="true">
      <alignment horizontal="general" vertical="bottom" textRotation="0" wrapText="false" indent="0" shrinkToFit="false"/>
      <protection locked="true" hidden="true"/>
    </xf>
    <xf numFmtId="164" fontId="46" fillId="5" borderId="12" xfId="0" applyFont="true" applyBorder="true" applyAlignment="true" applyProtection="true">
      <alignment horizontal="general" vertical="bottom" textRotation="0" wrapText="false" indent="0" shrinkToFit="false"/>
      <protection locked="true" hidden="true"/>
    </xf>
    <xf numFmtId="164" fontId="46" fillId="5"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7" fillId="0" borderId="12" xfId="0" applyFont="true" applyBorder="true" applyAlignment="true" applyProtection="true">
      <alignment horizontal="center" vertical="bottom" textRotation="0" wrapText="false" indent="0" shrinkToFit="false"/>
      <protection locked="true" hidden="true"/>
    </xf>
    <xf numFmtId="164" fontId="41" fillId="0" borderId="0" xfId="0" applyFont="true" applyBorder="true" applyAlignment="true" applyProtection="true">
      <alignment horizontal="general" vertical="bottom" textRotation="0" wrapText="false" indent="0" shrinkToFit="false"/>
      <protection locked="true" hidden="true"/>
    </xf>
    <xf numFmtId="164" fontId="39" fillId="3" borderId="29" xfId="0" applyFont="true" applyBorder="true" applyAlignment="true" applyProtection="true">
      <alignment horizontal="left" vertical="bottom" textRotation="0" wrapText="false" indent="0" shrinkToFit="false"/>
      <protection locked="true" hidden="true"/>
    </xf>
    <xf numFmtId="164" fontId="39"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39" fillId="5" borderId="25" xfId="0" applyFont="true" applyBorder="true" applyAlignment="true" applyProtection="true">
      <alignment horizontal="left" vertical="bottom" textRotation="0" wrapText="false" indent="0" shrinkToFit="false"/>
      <protection locked="true" hidden="true"/>
    </xf>
    <xf numFmtId="164" fontId="48"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49"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39" fillId="3" borderId="25" xfId="0" applyFont="true" applyBorder="true" applyAlignment="true" applyProtection="true">
      <alignment horizontal="left" vertical="bottom" textRotation="0" wrapText="false" indent="0" shrinkToFit="false"/>
      <protection locked="true" hidden="true"/>
    </xf>
    <xf numFmtId="164" fontId="39" fillId="3" borderId="32" xfId="0" applyFont="true" applyBorder="true" applyAlignment="true" applyProtection="true">
      <alignment horizontal="left" vertical="bottom" textRotation="0" wrapText="false" indent="0" shrinkToFit="false"/>
      <protection locked="true" hidden="true"/>
    </xf>
    <xf numFmtId="166" fontId="4" fillId="3" borderId="33" xfId="0" applyFont="true" applyBorder="true" applyAlignment="true" applyProtection="true">
      <alignment horizontal="left" vertical="bottom" textRotation="0" wrapText="false" indent="0" shrinkToFit="false"/>
      <protection locked="true" hidden="true"/>
    </xf>
    <xf numFmtId="164" fontId="0" fillId="4" borderId="25"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26"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false">
      <alignment horizontal="left" vertical="bottom" textRotation="0" wrapText="false" indent="0" shrinkToFit="false"/>
      <protection locked="true" hidden="false"/>
    </xf>
    <xf numFmtId="164" fontId="44" fillId="3" borderId="12" xfId="0" applyFont="true" applyBorder="true" applyAlignment="true" applyProtection="false">
      <alignment horizontal="left" vertical="bottom" textRotation="0" wrapText="false" indent="0" shrinkToFit="false"/>
      <protection locked="true" hidden="false"/>
    </xf>
    <xf numFmtId="166" fontId="4" fillId="3" borderId="26" xfId="0" applyFont="true" applyBorder="true" applyAlignment="true" applyProtection="false">
      <alignment horizontal="left" vertical="bottom" textRotation="0" wrapText="false" indent="0" shrinkToFit="false"/>
      <protection locked="true" hidden="false"/>
    </xf>
    <xf numFmtId="164" fontId="33"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left" vertical="bottom" textRotation="0" wrapText="false" indent="0" shrinkToFit="false"/>
      <protection locked="true" hidden="false"/>
    </xf>
    <xf numFmtId="164" fontId="33" fillId="6" borderId="12" xfId="0" applyFont="true" applyBorder="true" applyAlignment="true" applyProtection="false">
      <alignment horizontal="general" vertical="bottom" textRotation="0" wrapText="false" indent="0" shrinkToFit="false"/>
      <protection locked="true" hidden="false"/>
    </xf>
    <xf numFmtId="166" fontId="4"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center" vertical="bottom" textRotation="0" wrapText="false" indent="0" shrinkToFit="false"/>
      <protection locked="true" hidden="false"/>
    </xf>
    <xf numFmtId="164" fontId="4" fillId="0" borderId="27"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28" xfId="0" applyFont="true" applyBorder="true" applyAlignment="true" applyProtection="false">
      <alignment horizontal="general" vertical="bottom" textRotation="0" wrapText="false" indent="0" shrinkToFit="false"/>
      <protection locked="true" hidden="fals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7"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7"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3"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4"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3" fillId="2" borderId="0" xfId="0" applyFont="true" applyBorder="true" applyAlignment="false" applyProtection="false">
      <alignment horizontal="general" vertical="bottom" textRotation="0" wrapText="false" indent="0" shrinkToFit="false"/>
      <protection locked="true" hidden="false"/>
    </xf>
    <xf numFmtId="164" fontId="55" fillId="2" borderId="0" xfId="0" applyFont="true" applyBorder="true" applyAlignment="true" applyProtection="false">
      <alignment horizontal="left" vertical="bottom" textRotation="0" wrapText="false" indent="0" shrinkToFit="false"/>
      <protection locked="true" hidden="false"/>
    </xf>
    <xf numFmtId="164" fontId="53"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6" fillId="2" borderId="11" xfId="0" applyFont="true" applyBorder="true" applyAlignment="false" applyProtection="false">
      <alignment horizontal="general" vertical="bottom" textRotation="0" wrapText="false" indent="0" shrinkToFit="false"/>
      <protection locked="true" hidden="false"/>
    </xf>
    <xf numFmtId="164" fontId="57" fillId="2" borderId="0" xfId="0" applyFont="true" applyBorder="true" applyAlignment="true" applyProtection="false">
      <alignment horizontal="general" vertical="bottom" textRotation="0" wrapText="false" indent="0" shrinkToFit="false"/>
      <protection locked="true" hidden="false"/>
    </xf>
    <xf numFmtId="164" fontId="58" fillId="2" borderId="0" xfId="0" applyFont="true" applyBorder="true" applyAlignment="false" applyProtection="false">
      <alignment horizontal="general" vertical="bottom" textRotation="0" wrapText="false" indent="0" shrinkToFit="false"/>
      <protection locked="true" hidden="false"/>
    </xf>
    <xf numFmtId="164" fontId="59"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2" shrinkToFit="false"/>
      <protection locked="true" hidden="false"/>
    </xf>
    <xf numFmtId="164" fontId="60" fillId="8"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3" fillId="8" borderId="0" xfId="0" applyFont="true" applyBorder="true" applyAlignment="true" applyProtection="false">
      <alignment horizontal="center" vertical="bottom"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general" vertical="bottom" textRotation="0" wrapText="false" indent="0" shrinkToFit="false"/>
      <protection locked="true" hidden="false"/>
    </xf>
    <xf numFmtId="164" fontId="63" fillId="8" borderId="0" xfId="0" applyFont="tru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1" shrinkToFit="false"/>
      <protection locked="true" hidden="false"/>
    </xf>
    <xf numFmtId="164" fontId="60" fillId="8" borderId="0" xfId="0" applyFont="true" applyBorder="true" applyAlignment="true" applyProtection="false">
      <alignment horizontal="center" vertical="bottom" textRotation="0" wrapText="false" indent="0"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5" fillId="8" borderId="0" xfId="0" applyFont="true" applyBorder="true" applyAlignment="false" applyProtection="false">
      <alignment horizontal="general" vertical="bottom" textRotation="0" wrapText="false" indent="0" shrinkToFit="false"/>
      <protection locked="true" hidden="false"/>
    </xf>
    <xf numFmtId="164" fontId="79"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59" fillId="2" borderId="49" xfId="0" applyFont="true" applyBorder="true" applyAlignment="true" applyProtection="true">
      <alignment horizontal="right" vertical="bottom" textRotation="0" wrapText="false" indent="0" shrinkToFit="false"/>
      <protection locked="true" hidden="true"/>
    </xf>
    <xf numFmtId="164" fontId="59"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5" fillId="9" borderId="16" xfId="0" applyFont="true" applyBorder="true" applyAlignment="true" applyProtection="true">
      <alignment horizontal="left" vertical="bottom" textRotation="0" wrapText="false" indent="0" shrinkToFit="false"/>
      <protection locked="false" hidden="false"/>
    </xf>
    <xf numFmtId="164" fontId="52" fillId="9" borderId="49" xfId="0" applyFont="true" applyBorder="true" applyAlignment="true" applyProtection="true">
      <alignment horizontal="left" vertical="bottom" textRotation="0" wrapText="false" indent="0" shrinkToFit="false"/>
      <protection locked="true" hidden="false"/>
    </xf>
    <xf numFmtId="164" fontId="85"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2"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6"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left"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7"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7" fillId="10" borderId="57" xfId="0" applyFont="true" applyBorder="true" applyAlignment="false" applyProtection="true">
      <alignment horizontal="general" vertical="bottom" textRotation="0" wrapText="false" indent="0" shrinkToFit="false"/>
      <protection locked="true" hidden="true"/>
    </xf>
    <xf numFmtId="164" fontId="47"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4"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7"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88"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89" fillId="8" borderId="58" xfId="0" applyFont="true" applyBorder="true" applyAlignment="true" applyProtection="true">
      <alignment horizontal="center" vertical="top" textRotation="0" wrapText="false" indent="0" shrinkToFit="false"/>
      <protection locked="true" hidden="true"/>
    </xf>
    <xf numFmtId="164" fontId="52"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0"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1"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7"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7"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2" fillId="0" borderId="0" xfId="0" applyFont="true" applyBorder="false" applyAlignment="false" applyProtection="true">
      <alignment horizontal="general" vertical="bottom" textRotation="0" wrapText="false" indent="0" shrinkToFit="false"/>
      <protection locked="true" hidden="true"/>
    </xf>
    <xf numFmtId="167" fontId="92" fillId="6" borderId="48" xfId="0" applyFont="true" applyBorder="true" applyAlignment="false" applyProtection="true">
      <alignment horizontal="general" vertical="bottom" textRotation="0" wrapText="false" indent="0" shrinkToFit="false"/>
      <protection locked="true" hidden="true"/>
    </xf>
    <xf numFmtId="164" fontId="92"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2" fillId="3" borderId="49" xfId="0" applyFont="true" applyBorder="true" applyAlignment="true" applyProtection="true">
      <alignment horizontal="right" vertical="bottom" textRotation="0" wrapText="false" indent="0" shrinkToFit="false"/>
      <protection locked="true" hidden="true"/>
    </xf>
    <xf numFmtId="173" fontId="52"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0"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2"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0" fillId="3" borderId="0" xfId="0" applyFont="true" applyBorder="true" applyAlignment="false" applyProtection="true">
      <alignment horizontal="general" vertical="bottom" textRotation="0" wrapText="false" indent="0" shrinkToFit="false"/>
      <protection locked="true" hidden="true"/>
    </xf>
    <xf numFmtId="164" fontId="90"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2" fillId="4" borderId="34" xfId="0" applyFont="true" applyBorder="true" applyAlignment="true" applyProtection="true">
      <alignment horizontal="center" vertical="bottom" textRotation="0" wrapText="false" indent="0" shrinkToFit="false"/>
      <protection locked="true" hidden="true"/>
    </xf>
    <xf numFmtId="164" fontId="52" fillId="4" borderId="16" xfId="0" applyFont="true" applyBorder="true" applyAlignment="true" applyProtection="true">
      <alignment horizontal="center" vertical="bottom" textRotation="0" wrapText="false" indent="0" shrinkToFit="false"/>
      <protection locked="true" hidden="true"/>
    </xf>
    <xf numFmtId="164" fontId="52" fillId="4" borderId="0" xfId="0" applyFont="true" applyBorder="true" applyAlignment="true" applyProtection="true">
      <alignment horizontal="center" vertical="bottom" textRotation="0" wrapText="false" indent="0" shrinkToFit="false"/>
      <protection locked="true" hidden="true"/>
    </xf>
    <xf numFmtId="164" fontId="52"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3"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3"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3"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0"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4" fontId="34" fillId="1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98" fillId="12" borderId="0" xfId="0" applyFont="true" applyBorder="false" applyAlignment="true" applyProtection="true">
      <alignment horizontal="right" vertical="bottom" textRotation="0" wrapText="false" indent="0" shrinkToFit="false"/>
      <protection locked="false" hidden="false"/>
    </xf>
    <xf numFmtId="164" fontId="99" fillId="3" borderId="105" xfId="0" applyFont="true" applyBorder="true" applyAlignment="true" applyProtection="false">
      <alignment horizontal="center" vertical="bottom" textRotation="0" wrapText="false" indent="0" shrinkToFit="false"/>
      <protection locked="true" hidden="false"/>
    </xf>
    <xf numFmtId="164" fontId="100"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8" fillId="3" borderId="54" xfId="0" applyFont="true" applyBorder="true" applyAlignment="true" applyProtection="false">
      <alignment horizontal="left" vertical="bottom" textRotation="0" wrapText="false" indent="0" shrinkToFit="false"/>
      <protection locked="true" hidden="false"/>
    </xf>
    <xf numFmtId="164" fontId="46" fillId="3" borderId="110" xfId="0" applyFont="true" applyBorder="true" applyAlignment="true" applyProtection="false">
      <alignment horizontal="right" vertical="bottom" textRotation="0" wrapText="false" indent="0" shrinkToFit="false"/>
      <protection locked="true" hidden="false"/>
    </xf>
    <xf numFmtId="164" fontId="46" fillId="3" borderId="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right" vertical="bottom" textRotation="0" wrapText="false" indent="0" shrinkToFit="false"/>
      <protection locked="true" hidden="false"/>
    </xf>
    <xf numFmtId="164" fontId="101" fillId="0" borderId="11" xfId="0" applyFont="true" applyBorder="true" applyAlignment="false" applyProtection="false">
      <alignment horizontal="general" vertical="bottom" textRotation="0" wrapText="false" indent="0" shrinkToFit="false"/>
      <protection locked="true" hidden="false"/>
    </xf>
    <xf numFmtId="164" fontId="101"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8" fillId="3" borderId="35" xfId="0" applyFont="true" applyBorder="true" applyAlignment="true" applyProtection="false">
      <alignment horizontal="left" vertical="bottom" textRotation="0" wrapText="false" indent="0" shrinkToFit="false"/>
      <protection locked="true" hidden="false"/>
    </xf>
    <xf numFmtId="164" fontId="48" fillId="3" borderId="111" xfId="0" applyFont="true" applyBorder="true" applyAlignment="true" applyProtection="false">
      <alignment horizontal="left" vertical="bottom" textRotation="0" wrapText="false" indent="0" shrinkToFit="false"/>
      <protection locked="true" hidden="false"/>
    </xf>
    <xf numFmtId="164" fontId="48" fillId="3" borderId="37" xfId="0" applyFont="true" applyBorder="true" applyAlignment="true" applyProtection="false">
      <alignment horizontal="left" vertical="bottom" textRotation="0" wrapText="false" indent="0" shrinkToFit="false"/>
      <protection locked="true" hidden="false"/>
    </xf>
    <xf numFmtId="164" fontId="48" fillId="3" borderId="54" xfId="0" applyFont="true" applyBorder="true" applyAlignment="true" applyProtection="false">
      <alignment horizontal="left" vertical="top" textRotation="0" wrapText="false" indent="0" shrinkToFit="false"/>
      <protection locked="true" hidden="false"/>
    </xf>
    <xf numFmtId="168" fontId="48"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2">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ill>
        <patternFill patternType="solid">
          <fgColor rgb="FF00808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ne sont pas renseignées,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Chercher" hidden="0"/>
            <xdr:cNvSpPr/>
          </xdr:nvSpPr>
          <xdr:spPr>
            <a:xfrm>
              <a:off x="0" y="0"/>
              <a:ext cx="0" cy="0"/>
            </a:xfrm>
            <a:prstGeom prst="rect">
              <a:avLst/>
            </a:prstGeom>
          </xdr:spPr>
          <xdr:txBody>
            <a:bodyPr anchor="ctr">
              <a:noAutofit/>
            </a:bodyPr>
            <a:p>
              <a:r>
                <a:t>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4.1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9.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24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A7" activeCellId="0" sqref="A7"/>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t="s">
        <v>12</v>
      </c>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13</v>
      </c>
      <c r="C4" s="86"/>
      <c r="D4" s="87" t="n">
        <f aca="false">COUNTIF(D6:D1484,"IBMR")-E4</f>
        <v>210</v>
      </c>
      <c r="E4" s="87" t="n">
        <f aca="false">SUM(E6:E1484)</f>
        <v>12</v>
      </c>
      <c r="F4" s="88"/>
      <c r="G4" s="89"/>
      <c r="H4" s="84"/>
      <c r="I4" s="90"/>
      <c r="J4" s="91"/>
      <c r="K4" s="92"/>
      <c r="L4" s="93" t="s">
        <v>14</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15</v>
      </c>
      <c r="B5" s="97" t="s">
        <v>16</v>
      </c>
      <c r="C5" s="98" t="s">
        <v>17</v>
      </c>
      <c r="D5" s="99" t="s">
        <v>18</v>
      </c>
      <c r="E5" s="99" t="s">
        <v>19</v>
      </c>
      <c r="F5" s="100" t="s">
        <v>20</v>
      </c>
      <c r="G5" s="100" t="s">
        <v>21</v>
      </c>
      <c r="H5" s="100" t="s">
        <v>22</v>
      </c>
      <c r="I5" s="98" t="s">
        <v>23</v>
      </c>
      <c r="J5" s="101" t="s">
        <v>24</v>
      </c>
      <c r="K5" s="102" t="s">
        <v>25</v>
      </c>
      <c r="L5" s="98" t="s">
        <v>26</v>
      </c>
      <c r="M5" s="98" t="s">
        <v>27</v>
      </c>
      <c r="N5" s="98" t="s">
        <v>28</v>
      </c>
      <c r="O5" s="98" t="s">
        <v>29</v>
      </c>
      <c r="P5" s="98" t="s">
        <v>30</v>
      </c>
      <c r="Q5" s="103" t="s">
        <v>31</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32</v>
      </c>
      <c r="C6" s="106"/>
      <c r="D6" s="107" t="s">
        <v>18</v>
      </c>
      <c r="E6" s="107" t="n">
        <v>1</v>
      </c>
      <c r="F6" s="105"/>
      <c r="G6" s="105"/>
      <c r="H6" s="108"/>
      <c r="I6" s="109" t="s">
        <v>33</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34</v>
      </c>
      <c r="B7" s="115" t="s">
        <v>35</v>
      </c>
      <c r="C7" s="116" t="s">
        <v>36</v>
      </c>
      <c r="D7" s="117" t="s">
        <v>18</v>
      </c>
      <c r="E7" s="117" t="n">
        <v>0</v>
      </c>
      <c r="F7" s="118" t="n">
        <v>0</v>
      </c>
      <c r="G7" s="118" t="n">
        <v>3</v>
      </c>
      <c r="H7" s="118" t="n">
        <v>1097</v>
      </c>
      <c r="I7" s="119" t="s">
        <v>33</v>
      </c>
      <c r="J7" s="120" t="n">
        <v>1</v>
      </c>
      <c r="K7" s="121" t="n">
        <v>1</v>
      </c>
      <c r="L7" s="122" t="s">
        <v>37</v>
      </c>
      <c r="M7" s="123" t="s">
        <v>38</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39</v>
      </c>
      <c r="B8" s="115" t="s">
        <v>40</v>
      </c>
      <c r="C8" s="116" t="s">
        <v>41</v>
      </c>
      <c r="D8" s="117" t="s">
        <v>18</v>
      </c>
      <c r="E8" s="117" t="n">
        <v>0</v>
      </c>
      <c r="F8" s="118" t="n">
        <v>0</v>
      </c>
      <c r="G8" s="118" t="n">
        <v>3</v>
      </c>
      <c r="H8" s="118" t="n">
        <v>1093</v>
      </c>
      <c r="I8" s="125" t="s">
        <v>33</v>
      </c>
      <c r="J8" s="120" t="n">
        <v>1</v>
      </c>
      <c r="K8" s="121" t="n">
        <v>1</v>
      </c>
      <c r="L8" s="126" t="s">
        <v>42</v>
      </c>
      <c r="M8" s="123" t="s">
        <v>43</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44</v>
      </c>
      <c r="C9" s="130"/>
      <c r="D9" s="131" t="s">
        <v>18</v>
      </c>
      <c r="E9" s="131" t="n">
        <v>1</v>
      </c>
      <c r="F9" s="132"/>
      <c r="G9" s="132"/>
      <c r="H9" s="133"/>
      <c r="I9" s="134" t="s">
        <v>45</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46</v>
      </c>
      <c r="B10" s="139" t="s">
        <v>47</v>
      </c>
      <c r="C10" s="140" t="s">
        <v>48</v>
      </c>
      <c r="D10" s="117"/>
      <c r="E10" s="117" t="n">
        <v>0</v>
      </c>
      <c r="F10" s="118" t="s">
        <v>49</v>
      </c>
      <c r="G10" s="118" t="s">
        <v>49</v>
      </c>
      <c r="H10" s="141" t="n">
        <v>1101</v>
      </c>
      <c r="I10" s="142" t="s">
        <v>45</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50</v>
      </c>
      <c r="B11" s="139" t="s">
        <v>51</v>
      </c>
      <c r="C11" s="140" t="s">
        <v>52</v>
      </c>
      <c r="D11" s="117"/>
      <c r="E11" s="117" t="n">
        <v>0</v>
      </c>
      <c r="F11" s="118" t="s">
        <v>49</v>
      </c>
      <c r="G11" s="118" t="s">
        <v>49</v>
      </c>
      <c r="H11" s="141" t="n">
        <v>1103</v>
      </c>
      <c r="I11" s="142" t="s">
        <v>45</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53</v>
      </c>
      <c r="B12" s="115" t="s">
        <v>54</v>
      </c>
      <c r="C12" s="147" t="s">
        <v>48</v>
      </c>
      <c r="D12" s="117" t="s">
        <v>18</v>
      </c>
      <c r="E12" s="117" t="n">
        <v>0</v>
      </c>
      <c r="F12" s="141" t="n">
        <v>13</v>
      </c>
      <c r="G12" s="141" t="n">
        <v>2</v>
      </c>
      <c r="H12" s="141" t="n">
        <v>6076</v>
      </c>
      <c r="I12" s="142" t="s">
        <v>45</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55</v>
      </c>
      <c r="B13" s="139" t="s">
        <v>56</v>
      </c>
      <c r="C13" s="140" t="s">
        <v>57</v>
      </c>
      <c r="D13" s="117"/>
      <c r="E13" s="117" t="n">
        <v>0</v>
      </c>
      <c r="F13" s="118" t="s">
        <v>49</v>
      </c>
      <c r="G13" s="118" t="s">
        <v>49</v>
      </c>
      <c r="H13" s="141" t="n">
        <v>9476</v>
      </c>
      <c r="I13" s="142" t="s">
        <v>45</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58</v>
      </c>
      <c r="B14" s="115" t="s">
        <v>59</v>
      </c>
      <c r="C14" s="147" t="s">
        <v>60</v>
      </c>
      <c r="D14" s="117" t="s">
        <v>18</v>
      </c>
      <c r="E14" s="117" t="n">
        <v>0</v>
      </c>
      <c r="F14" s="118" t="n">
        <v>10</v>
      </c>
      <c r="G14" s="118" t="n">
        <v>2</v>
      </c>
      <c r="H14" s="141" t="n">
        <v>1153</v>
      </c>
      <c r="I14" s="142" t="s">
        <v>45</v>
      </c>
      <c r="J14" s="143" t="n">
        <v>2</v>
      </c>
      <c r="K14" s="121" t="n">
        <v>1</v>
      </c>
      <c r="L14" s="122" t="s">
        <v>61</v>
      </c>
      <c r="M14" s="148" t="s">
        <v>62</v>
      </c>
      <c r="N14" s="126" t="s">
        <v>63</v>
      </c>
      <c r="O14" s="123" t="s">
        <v>64</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65</v>
      </c>
      <c r="B15" s="115" t="s">
        <v>66</v>
      </c>
      <c r="C15" s="147" t="s">
        <v>67</v>
      </c>
      <c r="D15" s="117" t="s">
        <v>18</v>
      </c>
      <c r="E15" s="117" t="n">
        <v>0</v>
      </c>
      <c r="F15" s="141" t="n">
        <v>16</v>
      </c>
      <c r="G15" s="141" t="n">
        <v>2</v>
      </c>
      <c r="H15" s="141" t="n">
        <v>1155</v>
      </c>
      <c r="I15" s="142" t="s">
        <v>45</v>
      </c>
      <c r="J15" s="143" t="n">
        <v>2</v>
      </c>
      <c r="K15" s="121" t="n">
        <v>1</v>
      </c>
      <c r="L15" s="122"/>
      <c r="M15" s="123" t="s">
        <v>68</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69</v>
      </c>
      <c r="B16" s="115" t="s">
        <v>70</v>
      </c>
      <c r="C16" s="147" t="s">
        <v>71</v>
      </c>
      <c r="D16" s="117" t="s">
        <v>18</v>
      </c>
      <c r="E16" s="117" t="n">
        <v>0</v>
      </c>
      <c r="F16" s="141" t="n">
        <v>14</v>
      </c>
      <c r="G16" s="141" t="n">
        <v>2</v>
      </c>
      <c r="H16" s="141" t="n">
        <v>5987</v>
      </c>
      <c r="I16" s="142" t="s">
        <v>45</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14" t="s">
        <v>72</v>
      </c>
      <c r="B17" s="115" t="s">
        <v>73</v>
      </c>
      <c r="C17" s="147" t="s">
        <v>74</v>
      </c>
      <c r="D17" s="117"/>
      <c r="E17" s="117" t="n">
        <v>0</v>
      </c>
      <c r="F17" s="118" t="s">
        <v>49</v>
      </c>
      <c r="G17" s="118" t="s">
        <v>49</v>
      </c>
      <c r="H17" s="141" t="n">
        <v>5956</v>
      </c>
      <c r="I17" s="142" t="s">
        <v>45</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4" t="s">
        <v>75</v>
      </c>
      <c r="B18" s="115" t="s">
        <v>76</v>
      </c>
      <c r="C18" s="147" t="s">
        <v>77</v>
      </c>
      <c r="D18" s="117"/>
      <c r="E18" s="117" t="n">
        <v>0</v>
      </c>
      <c r="F18" s="118" t="s">
        <v>49</v>
      </c>
      <c r="G18" s="118" t="s">
        <v>49</v>
      </c>
      <c r="H18" s="141" t="n">
        <v>6294</v>
      </c>
      <c r="I18" s="142" t="s">
        <v>45</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78</v>
      </c>
      <c r="B19" s="115" t="s">
        <v>79</v>
      </c>
      <c r="C19" s="147" t="s">
        <v>80</v>
      </c>
      <c r="D19" s="117" t="s">
        <v>18</v>
      </c>
      <c r="E19" s="117" t="n">
        <v>0</v>
      </c>
      <c r="F19" s="141" t="n">
        <v>12</v>
      </c>
      <c r="G19" s="141" t="n">
        <v>2</v>
      </c>
      <c r="H19" s="141" t="n">
        <v>1117</v>
      </c>
      <c r="I19" s="142" t="s">
        <v>45</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4" t="s">
        <v>81</v>
      </c>
      <c r="B20" s="115" t="s">
        <v>82</v>
      </c>
      <c r="C20" s="147" t="s">
        <v>83</v>
      </c>
      <c r="D20" s="117"/>
      <c r="E20" s="117" t="n">
        <v>0</v>
      </c>
      <c r="F20" s="118" t="s">
        <v>49</v>
      </c>
      <c r="G20" s="118" t="s">
        <v>49</v>
      </c>
      <c r="H20" s="141" t="n">
        <v>19585</v>
      </c>
      <c r="I20" s="142" t="s">
        <v>45</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4" t="s">
        <v>84</v>
      </c>
      <c r="B21" s="115" t="s">
        <v>85</v>
      </c>
      <c r="C21" s="147" t="s">
        <v>86</v>
      </c>
      <c r="D21" s="117"/>
      <c r="E21" s="117" t="n">
        <v>0</v>
      </c>
      <c r="F21" s="118" t="s">
        <v>49</v>
      </c>
      <c r="G21" s="118" t="s">
        <v>49</v>
      </c>
      <c r="H21" s="141" t="n">
        <v>19586</v>
      </c>
      <c r="I21" s="142" t="s">
        <v>45</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4" t="s">
        <v>87</v>
      </c>
      <c r="B22" s="115" t="s">
        <v>88</v>
      </c>
      <c r="C22" s="116" t="s">
        <v>41</v>
      </c>
      <c r="D22" s="117"/>
      <c r="E22" s="117" t="n">
        <v>0</v>
      </c>
      <c r="F22" s="118" t="s">
        <v>49</v>
      </c>
      <c r="G22" s="118" t="s">
        <v>49</v>
      </c>
      <c r="H22" s="118" t="n">
        <v>5252</v>
      </c>
      <c r="I22" s="142" t="s">
        <v>45</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14" t="s">
        <v>89</v>
      </c>
      <c r="B23" s="115" t="s">
        <v>90</v>
      </c>
      <c r="C23" s="147" t="s">
        <v>91</v>
      </c>
      <c r="D23" s="117"/>
      <c r="E23" s="117" t="n">
        <v>0</v>
      </c>
      <c r="F23" s="118" t="s">
        <v>49</v>
      </c>
      <c r="G23" s="118" t="s">
        <v>49</v>
      </c>
      <c r="H23" s="141" t="n">
        <v>5253</v>
      </c>
      <c r="I23" s="142" t="s">
        <v>45</v>
      </c>
      <c r="J23" s="143" t="n">
        <v>2</v>
      </c>
      <c r="K23" s="121" t="n">
        <v>1</v>
      </c>
      <c r="L23" s="126"/>
      <c r="M23" s="123"/>
      <c r="N23" s="127"/>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14" t="s">
        <v>92</v>
      </c>
      <c r="B24" s="115" t="s">
        <v>93</v>
      </c>
      <c r="C24" s="147" t="s">
        <v>94</v>
      </c>
      <c r="D24" s="117"/>
      <c r="E24" s="117" t="n">
        <v>0</v>
      </c>
      <c r="F24" s="118" t="s">
        <v>49</v>
      </c>
      <c r="G24" s="118" t="s">
        <v>49</v>
      </c>
      <c r="H24" s="141" t="n">
        <v>5254</v>
      </c>
      <c r="I24" s="142" t="s">
        <v>45</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4" t="s">
        <v>95</v>
      </c>
      <c r="B25" s="115" t="s">
        <v>96</v>
      </c>
      <c r="C25" s="147" t="s">
        <v>97</v>
      </c>
      <c r="D25" s="117"/>
      <c r="E25" s="117" t="n">
        <v>0</v>
      </c>
      <c r="F25" s="118" t="s">
        <v>49</v>
      </c>
      <c r="G25" s="118" t="s">
        <v>49</v>
      </c>
      <c r="H25" s="141" t="n">
        <v>5255</v>
      </c>
      <c r="I25" s="142" t="s">
        <v>45</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4" t="s">
        <v>98</v>
      </c>
      <c r="B26" s="115" t="s">
        <v>99</v>
      </c>
      <c r="C26" s="147" t="s">
        <v>100</v>
      </c>
      <c r="D26" s="117"/>
      <c r="E26" s="117" t="n">
        <v>0</v>
      </c>
      <c r="F26" s="118" t="s">
        <v>49</v>
      </c>
      <c r="G26" s="118" t="s">
        <v>49</v>
      </c>
      <c r="H26" s="141" t="n">
        <v>5256</v>
      </c>
      <c r="I26" s="142" t="s">
        <v>45</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4" t="s">
        <v>101</v>
      </c>
      <c r="B27" s="115" t="s">
        <v>102</v>
      </c>
      <c r="C27" s="147" t="s">
        <v>103</v>
      </c>
      <c r="D27" s="117"/>
      <c r="E27" s="117" t="n">
        <v>0</v>
      </c>
      <c r="F27" s="118" t="s">
        <v>49</v>
      </c>
      <c r="G27" s="118" t="s">
        <v>49</v>
      </c>
      <c r="H27" s="141" t="n">
        <v>19399</v>
      </c>
      <c r="I27" s="142" t="s">
        <v>45</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4" t="s">
        <v>104</v>
      </c>
      <c r="B28" s="115" t="s">
        <v>105</v>
      </c>
      <c r="C28" s="147" t="s">
        <v>106</v>
      </c>
      <c r="D28" s="117"/>
      <c r="E28" s="117" t="n">
        <v>0</v>
      </c>
      <c r="F28" s="118" t="s">
        <v>49</v>
      </c>
      <c r="G28" s="118" t="s">
        <v>49</v>
      </c>
      <c r="H28" s="141" t="n">
        <v>25557</v>
      </c>
      <c r="I28" s="142" t="s">
        <v>45</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107</v>
      </c>
      <c r="B29" s="115" t="s">
        <v>108</v>
      </c>
      <c r="C29" s="147" t="s">
        <v>109</v>
      </c>
      <c r="D29" s="117" t="s">
        <v>18</v>
      </c>
      <c r="E29" s="117" t="n">
        <v>0</v>
      </c>
      <c r="F29" s="141" t="n">
        <v>13</v>
      </c>
      <c r="G29" s="141" t="n">
        <v>1</v>
      </c>
      <c r="H29" s="141" t="n">
        <v>5257</v>
      </c>
      <c r="I29" s="142" t="s">
        <v>45</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4" t="s">
        <v>110</v>
      </c>
      <c r="B30" s="115" t="s">
        <v>111</v>
      </c>
      <c r="C30" s="116" t="s">
        <v>100</v>
      </c>
      <c r="D30" s="117"/>
      <c r="E30" s="117" t="n">
        <v>0</v>
      </c>
      <c r="F30" s="118" t="s">
        <v>49</v>
      </c>
      <c r="G30" s="118" t="s">
        <v>49</v>
      </c>
      <c r="H30" s="118" t="n">
        <v>25559</v>
      </c>
      <c r="I30" s="142" t="s">
        <v>45</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112</v>
      </c>
      <c r="B31" s="115" t="s">
        <v>113</v>
      </c>
      <c r="C31" s="116" t="s">
        <v>114</v>
      </c>
      <c r="D31" s="117" t="s">
        <v>18</v>
      </c>
      <c r="E31" s="117" t="n">
        <v>0</v>
      </c>
      <c r="F31" s="118" t="n">
        <v>15</v>
      </c>
      <c r="G31" s="118" t="n">
        <v>2</v>
      </c>
      <c r="H31" s="118" t="n">
        <v>5258</v>
      </c>
      <c r="I31" s="142" t="s">
        <v>45</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4" t="s">
        <v>115</v>
      </c>
      <c r="B32" s="115" t="s">
        <v>116</v>
      </c>
      <c r="C32" s="147" t="s">
        <v>117</v>
      </c>
      <c r="D32" s="117"/>
      <c r="E32" s="117" t="n">
        <v>0</v>
      </c>
      <c r="F32" s="118" t="s">
        <v>49</v>
      </c>
      <c r="G32" s="118" t="s">
        <v>49</v>
      </c>
      <c r="H32" s="141" t="n">
        <v>19587</v>
      </c>
      <c r="I32" s="142" t="s">
        <v>45</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4" t="s">
        <v>118</v>
      </c>
      <c r="B33" s="115" t="s">
        <v>119</v>
      </c>
      <c r="C33" s="147" t="s">
        <v>100</v>
      </c>
      <c r="D33" s="117"/>
      <c r="E33" s="117" t="n">
        <v>0</v>
      </c>
      <c r="F33" s="118" t="s">
        <v>49</v>
      </c>
      <c r="G33" s="118" t="s">
        <v>49</v>
      </c>
      <c r="H33" s="141" t="n">
        <v>5259</v>
      </c>
      <c r="I33" s="142" t="s">
        <v>45</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4" t="s">
        <v>120</v>
      </c>
      <c r="B34" s="115" t="s">
        <v>121</v>
      </c>
      <c r="C34" s="147" t="s">
        <v>122</v>
      </c>
      <c r="D34" s="117"/>
      <c r="E34" s="117" t="n">
        <v>0</v>
      </c>
      <c r="F34" s="118" t="s">
        <v>49</v>
      </c>
      <c r="G34" s="118" t="s">
        <v>49</v>
      </c>
      <c r="H34" s="141" t="n">
        <v>1121</v>
      </c>
      <c r="I34" s="142" t="s">
        <v>45</v>
      </c>
      <c r="J34" s="143" t="n">
        <v>2</v>
      </c>
      <c r="K34" s="121" t="n">
        <v>1</v>
      </c>
      <c r="L34" s="126"/>
      <c r="M34" s="123"/>
      <c r="N34" s="127"/>
      <c r="O34" s="123"/>
      <c r="P34" s="127"/>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4" t="s">
        <v>123</v>
      </c>
      <c r="B35" s="115" t="s">
        <v>124</v>
      </c>
      <c r="C35" s="116" t="s">
        <v>100</v>
      </c>
      <c r="D35" s="117"/>
      <c r="E35" s="117" t="n">
        <v>0</v>
      </c>
      <c r="F35" s="118" t="s">
        <v>49</v>
      </c>
      <c r="G35" s="118" t="s">
        <v>49</v>
      </c>
      <c r="H35" s="118" t="n">
        <v>19588</v>
      </c>
      <c r="I35" s="142" t="s">
        <v>45</v>
      </c>
      <c r="J35" s="143" t="n">
        <v>2</v>
      </c>
      <c r="K35" s="121" t="n">
        <v>1</v>
      </c>
      <c r="L35" s="126"/>
      <c r="M35" s="123"/>
      <c r="N35" s="150"/>
      <c r="O35" s="123"/>
      <c r="P35" s="150"/>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4" t="s">
        <v>125</v>
      </c>
      <c r="B36" s="115" t="s">
        <v>126</v>
      </c>
      <c r="C36" s="147" t="s">
        <v>127</v>
      </c>
      <c r="D36" s="117"/>
      <c r="E36" s="117" t="n">
        <v>0</v>
      </c>
      <c r="F36" s="118" t="s">
        <v>49</v>
      </c>
      <c r="G36" s="118" t="s">
        <v>49</v>
      </c>
      <c r="H36" s="141" t="n">
        <v>19589</v>
      </c>
      <c r="I36" s="142" t="s">
        <v>45</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128</v>
      </c>
      <c r="B37" s="115" t="s">
        <v>129</v>
      </c>
      <c r="C37" s="147" t="s">
        <v>41</v>
      </c>
      <c r="D37" s="117"/>
      <c r="E37" s="117" t="n">
        <v>0</v>
      </c>
      <c r="F37" s="118" t="s">
        <v>49</v>
      </c>
      <c r="G37" s="118" t="s">
        <v>49</v>
      </c>
      <c r="H37" s="141" t="n">
        <v>19590</v>
      </c>
      <c r="I37" s="142" t="s">
        <v>45</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4" t="s">
        <v>130</v>
      </c>
      <c r="B38" s="115" t="s">
        <v>131</v>
      </c>
      <c r="C38" s="147" t="s">
        <v>127</v>
      </c>
      <c r="D38" s="117" t="s">
        <v>18</v>
      </c>
      <c r="E38" s="117" t="n">
        <v>0</v>
      </c>
      <c r="F38" s="141" t="n">
        <v>13</v>
      </c>
      <c r="G38" s="141" t="n">
        <v>1</v>
      </c>
      <c r="H38" s="141" t="n">
        <v>5261</v>
      </c>
      <c r="I38" s="142" t="s">
        <v>45</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4" t="s">
        <v>132</v>
      </c>
      <c r="B39" s="115" t="s">
        <v>133</v>
      </c>
      <c r="C39" s="116" t="s">
        <v>134</v>
      </c>
      <c r="D39" s="117"/>
      <c r="E39" s="117" t="n">
        <v>0</v>
      </c>
      <c r="F39" s="118" t="s">
        <v>49</v>
      </c>
      <c r="G39" s="118" t="s">
        <v>49</v>
      </c>
      <c r="H39" s="118" t="n">
        <v>1141</v>
      </c>
      <c r="I39" s="142" t="s">
        <v>45</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135</v>
      </c>
      <c r="B40" s="115" t="s">
        <v>136</v>
      </c>
      <c r="C40" s="116" t="s">
        <v>41</v>
      </c>
      <c r="D40" s="117"/>
      <c r="E40" s="117" t="n">
        <v>0</v>
      </c>
      <c r="F40" s="118" t="s">
        <v>49</v>
      </c>
      <c r="G40" s="118" t="s">
        <v>49</v>
      </c>
      <c r="H40" s="118" t="n">
        <v>19594</v>
      </c>
      <c r="I40" s="142" t="s">
        <v>45</v>
      </c>
      <c r="J40" s="143" t="n">
        <v>2</v>
      </c>
      <c r="K40" s="121" t="n">
        <v>1</v>
      </c>
      <c r="L40" s="126"/>
      <c r="M40" s="123"/>
      <c r="N40" s="127"/>
      <c r="O40" s="123"/>
      <c r="P40" s="127"/>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14" t="s">
        <v>137</v>
      </c>
      <c r="B41" s="115" t="s">
        <v>138</v>
      </c>
      <c r="C41" s="147" t="s">
        <v>41</v>
      </c>
      <c r="D41" s="117" t="s">
        <v>18</v>
      </c>
      <c r="E41" s="117" t="n">
        <v>0</v>
      </c>
      <c r="F41" s="141" t="n">
        <v>6</v>
      </c>
      <c r="G41" s="141" t="n">
        <v>1</v>
      </c>
      <c r="H41" s="141" t="n">
        <v>1124</v>
      </c>
      <c r="I41" s="142" t="s">
        <v>45</v>
      </c>
      <c r="J41" s="143" t="n">
        <v>2</v>
      </c>
      <c r="K41" s="121" t="n">
        <v>1</v>
      </c>
      <c r="L41" s="122" t="s">
        <v>139</v>
      </c>
      <c r="M41" s="123" t="s">
        <v>140</v>
      </c>
      <c r="N41" s="151" t="s">
        <v>141</v>
      </c>
      <c r="O41" s="123" t="s">
        <v>142</v>
      </c>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4" t="s">
        <v>143</v>
      </c>
      <c r="B42" s="115" t="s">
        <v>144</v>
      </c>
      <c r="C42" s="147" t="s">
        <v>145</v>
      </c>
      <c r="D42" s="117"/>
      <c r="E42" s="117" t="n">
        <v>0</v>
      </c>
      <c r="F42" s="118" t="s">
        <v>49</v>
      </c>
      <c r="G42" s="118" t="s">
        <v>49</v>
      </c>
      <c r="H42" s="141" t="n">
        <v>9361</v>
      </c>
      <c r="I42" s="142" t="s">
        <v>45</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4" t="s">
        <v>146</v>
      </c>
      <c r="B43" s="115" t="s">
        <v>147</v>
      </c>
      <c r="C43" s="116" t="s">
        <v>148</v>
      </c>
      <c r="D43" s="117"/>
      <c r="E43" s="117" t="n">
        <v>0</v>
      </c>
      <c r="F43" s="118" t="s">
        <v>49</v>
      </c>
      <c r="G43" s="118" t="s">
        <v>49</v>
      </c>
      <c r="H43" s="118" t="n">
        <v>6071</v>
      </c>
      <c r="I43" s="142" t="s">
        <v>45</v>
      </c>
      <c r="J43" s="143" t="n">
        <v>2</v>
      </c>
      <c r="K43" s="121" t="n">
        <v>1</v>
      </c>
      <c r="L43" s="122"/>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4" t="s">
        <v>149</v>
      </c>
      <c r="B44" s="115" t="s">
        <v>150</v>
      </c>
      <c r="C44" s="147" t="s">
        <v>41</v>
      </c>
      <c r="D44" s="117"/>
      <c r="E44" s="117" t="n">
        <v>0</v>
      </c>
      <c r="F44" s="118" t="s">
        <v>49</v>
      </c>
      <c r="G44" s="118" t="s">
        <v>49</v>
      </c>
      <c r="H44" s="141" t="n">
        <v>1104</v>
      </c>
      <c r="I44" s="142" t="s">
        <v>45</v>
      </c>
      <c r="J44" s="143" t="n">
        <v>2</v>
      </c>
      <c r="K44" s="121" t="n">
        <v>1</v>
      </c>
      <c r="L44" s="126"/>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151</v>
      </c>
      <c r="B45" s="115" t="s">
        <v>152</v>
      </c>
      <c r="C45" s="147" t="s">
        <v>153</v>
      </c>
      <c r="D45" s="117"/>
      <c r="E45" s="117" t="n">
        <v>0</v>
      </c>
      <c r="F45" s="118" t="s">
        <v>49</v>
      </c>
      <c r="G45" s="118" t="s">
        <v>49</v>
      </c>
      <c r="H45" s="141" t="n">
        <v>7368</v>
      </c>
      <c r="I45" s="142" t="s">
        <v>45</v>
      </c>
      <c r="J45" s="143" t="n">
        <v>2</v>
      </c>
      <c r="K45" s="121" t="n">
        <v>1</v>
      </c>
      <c r="L45" s="122"/>
      <c r="M45" s="123"/>
      <c r="N45" s="123"/>
      <c r="O45" s="123"/>
      <c r="P45" s="123"/>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4" t="s">
        <v>154</v>
      </c>
      <c r="B46" s="115" t="s">
        <v>155</v>
      </c>
      <c r="C46" s="147" t="s">
        <v>48</v>
      </c>
      <c r="D46" s="117" t="s">
        <v>18</v>
      </c>
      <c r="E46" s="117" t="n">
        <v>0</v>
      </c>
      <c r="F46" s="141" t="n">
        <v>12</v>
      </c>
      <c r="G46" s="141" t="n">
        <v>2</v>
      </c>
      <c r="H46" s="141" t="n">
        <v>6627</v>
      </c>
      <c r="I46" s="142" t="s">
        <v>45</v>
      </c>
      <c r="J46" s="143" t="n">
        <v>2</v>
      </c>
      <c r="K46" s="121" t="n">
        <v>1</v>
      </c>
      <c r="L46" s="126"/>
      <c r="M46" s="123"/>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158</v>
      </c>
      <c r="D47" s="117"/>
      <c r="E47" s="117" t="n">
        <v>0</v>
      </c>
      <c r="F47" s="118" t="s">
        <v>49</v>
      </c>
      <c r="G47" s="118" t="s">
        <v>49</v>
      </c>
      <c r="H47" s="141" t="n">
        <v>9381</v>
      </c>
      <c r="I47" s="142" t="s">
        <v>45</v>
      </c>
      <c r="J47" s="143" t="n">
        <v>2</v>
      </c>
      <c r="K47" s="121" t="n">
        <v>1</v>
      </c>
      <c r="L47" s="126" t="s">
        <v>159</v>
      </c>
      <c r="M47" s="123" t="s">
        <v>160</v>
      </c>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14" t="s">
        <v>161</v>
      </c>
      <c r="B48" s="115" t="s">
        <v>162</v>
      </c>
      <c r="C48" s="147" t="s">
        <v>48</v>
      </c>
      <c r="D48" s="117" t="s">
        <v>18</v>
      </c>
      <c r="E48" s="117" t="n">
        <v>0</v>
      </c>
      <c r="F48" s="141" t="n">
        <v>18</v>
      </c>
      <c r="G48" s="141" t="n">
        <v>3</v>
      </c>
      <c r="H48" s="141" t="n">
        <v>1118</v>
      </c>
      <c r="I48" s="142" t="s">
        <v>45</v>
      </c>
      <c r="J48" s="143" t="n">
        <v>2</v>
      </c>
      <c r="K48" s="121" t="n">
        <v>1</v>
      </c>
      <c r="L48" s="126"/>
      <c r="M48" s="123"/>
      <c r="N48" s="127"/>
      <c r="O48" s="123"/>
      <c r="P48" s="127"/>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4" t="s">
        <v>163</v>
      </c>
      <c r="B49" s="115" t="s">
        <v>164</v>
      </c>
      <c r="C49" s="116" t="s">
        <v>165</v>
      </c>
      <c r="D49" s="117"/>
      <c r="E49" s="117" t="n">
        <v>0</v>
      </c>
      <c r="F49" s="118" t="s">
        <v>49</v>
      </c>
      <c r="G49" s="118" t="s">
        <v>49</v>
      </c>
      <c r="H49" s="118" t="n">
        <v>12627</v>
      </c>
      <c r="I49" s="142" t="s">
        <v>45</v>
      </c>
      <c r="J49" s="143" t="n">
        <v>2</v>
      </c>
      <c r="K49" s="121" t="n">
        <v>1</v>
      </c>
      <c r="L49" s="126"/>
      <c r="M49" s="123"/>
      <c r="N49" s="150"/>
      <c r="O49" s="123"/>
      <c r="P49" s="150"/>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4" t="s">
        <v>166</v>
      </c>
      <c r="B50" s="115" t="s">
        <v>167</v>
      </c>
      <c r="C50" s="147" t="s">
        <v>168</v>
      </c>
      <c r="D50" s="117"/>
      <c r="E50" s="117" t="n">
        <v>0</v>
      </c>
      <c r="F50" s="118" t="s">
        <v>49</v>
      </c>
      <c r="G50" s="118" t="s">
        <v>49</v>
      </c>
      <c r="H50" s="141" t="n">
        <v>9497</v>
      </c>
      <c r="I50" s="142" t="s">
        <v>45</v>
      </c>
      <c r="J50" s="143" t="n">
        <v>2</v>
      </c>
      <c r="K50" s="121" t="n">
        <v>1</v>
      </c>
      <c r="L50" s="152" t="s">
        <v>163</v>
      </c>
      <c r="M50" s="123" t="s">
        <v>169</v>
      </c>
      <c r="N50" s="127"/>
      <c r="O50" s="123"/>
      <c r="P50" s="127"/>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4" t="s">
        <v>170</v>
      </c>
      <c r="B51" s="115" t="s">
        <v>171</v>
      </c>
      <c r="C51" s="116" t="s">
        <v>41</v>
      </c>
      <c r="D51" s="117"/>
      <c r="E51" s="117" t="n">
        <v>0</v>
      </c>
      <c r="F51" s="118" t="s">
        <v>49</v>
      </c>
      <c r="G51" s="118" t="s">
        <v>49</v>
      </c>
      <c r="H51" s="118" t="n">
        <v>9378</v>
      </c>
      <c r="I51" s="142" t="s">
        <v>45</v>
      </c>
      <c r="J51" s="143" t="n">
        <v>2</v>
      </c>
      <c r="K51" s="121" t="n">
        <v>1</v>
      </c>
      <c r="L51" s="122"/>
      <c r="M51" s="123"/>
      <c r="N51" s="123"/>
      <c r="O51" s="123"/>
      <c r="P51" s="123"/>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4" t="s">
        <v>172</v>
      </c>
      <c r="B52" s="115" t="s">
        <v>173</v>
      </c>
      <c r="C52" s="147" t="s">
        <v>60</v>
      </c>
      <c r="D52" s="117"/>
      <c r="E52" s="117" t="n">
        <v>0</v>
      </c>
      <c r="F52" s="118" t="s">
        <v>49</v>
      </c>
      <c r="G52" s="118" t="s">
        <v>49</v>
      </c>
      <c r="H52" s="141" t="n">
        <v>9533</v>
      </c>
      <c r="I52" s="142" t="s">
        <v>45</v>
      </c>
      <c r="J52" s="143" t="n">
        <v>2</v>
      </c>
      <c r="K52" s="121" t="n">
        <v>1</v>
      </c>
      <c r="L52" s="126"/>
      <c r="M52" s="123"/>
      <c r="N52" s="127"/>
      <c r="O52" s="123"/>
      <c r="P52" s="127"/>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4" t="s">
        <v>174</v>
      </c>
      <c r="B53" s="115" t="s">
        <v>175</v>
      </c>
      <c r="C53" s="147" t="s">
        <v>176</v>
      </c>
      <c r="D53" s="117"/>
      <c r="E53" s="117" t="n">
        <v>0</v>
      </c>
      <c r="F53" s="118" t="s">
        <v>49</v>
      </c>
      <c r="G53" s="118" t="s">
        <v>49</v>
      </c>
      <c r="H53" s="141" t="n">
        <v>6451</v>
      </c>
      <c r="I53" s="142" t="s">
        <v>45</v>
      </c>
      <c r="J53" s="143" t="n">
        <v>2</v>
      </c>
      <c r="K53" s="121" t="n">
        <v>1</v>
      </c>
      <c r="L53" s="126"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14" t="s">
        <v>177</v>
      </c>
      <c r="B54" s="115" t="s">
        <v>179</v>
      </c>
      <c r="C54" s="147" t="s">
        <v>180</v>
      </c>
      <c r="D54" s="117"/>
      <c r="E54" s="117" t="n">
        <v>0</v>
      </c>
      <c r="F54" s="118" t="s">
        <v>49</v>
      </c>
      <c r="G54" s="118" t="s">
        <v>49</v>
      </c>
      <c r="H54" s="141" t="n">
        <v>9694</v>
      </c>
      <c r="I54" s="142" t="s">
        <v>45</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4" t="s">
        <v>181</v>
      </c>
      <c r="B55" s="115" t="s">
        <v>182</v>
      </c>
      <c r="C55" s="116" t="s">
        <v>183</v>
      </c>
      <c r="D55" s="117"/>
      <c r="E55" s="117" t="n">
        <v>0</v>
      </c>
      <c r="F55" s="118" t="s">
        <v>49</v>
      </c>
      <c r="G55" s="118" t="s">
        <v>49</v>
      </c>
      <c r="H55" s="118" t="n">
        <v>7611</v>
      </c>
      <c r="I55" s="142" t="s">
        <v>45</v>
      </c>
      <c r="J55" s="143" t="n">
        <v>2</v>
      </c>
      <c r="K55" s="121" t="n">
        <v>1</v>
      </c>
      <c r="L55" s="122"/>
      <c r="M55" s="123"/>
      <c r="N55" s="123"/>
      <c r="O55" s="123"/>
      <c r="P55" s="123"/>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4" t="s">
        <v>184</v>
      </c>
      <c r="B56" s="115" t="s">
        <v>185</v>
      </c>
      <c r="C56" s="116" t="s">
        <v>186</v>
      </c>
      <c r="D56" s="117"/>
      <c r="E56" s="117" t="n">
        <v>0</v>
      </c>
      <c r="F56" s="118" t="s">
        <v>49</v>
      </c>
      <c r="G56" s="118" t="s">
        <v>49</v>
      </c>
      <c r="H56" s="118" t="n">
        <v>9382</v>
      </c>
      <c r="I56" s="142" t="s">
        <v>45</v>
      </c>
      <c r="J56" s="143" t="n">
        <v>2</v>
      </c>
      <c r="K56" s="121" t="n">
        <v>1</v>
      </c>
      <c r="L56" s="152" t="s">
        <v>181</v>
      </c>
      <c r="M56" s="123" t="s">
        <v>187</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4" t="s">
        <v>188</v>
      </c>
      <c r="B57" s="115" t="s">
        <v>189</v>
      </c>
      <c r="C57" s="147" t="s">
        <v>145</v>
      </c>
      <c r="D57" s="117"/>
      <c r="E57" s="117" t="n">
        <v>0</v>
      </c>
      <c r="F57" s="118" t="s">
        <v>49</v>
      </c>
      <c r="G57" s="118" t="s">
        <v>49</v>
      </c>
      <c r="H57" s="141" t="n">
        <v>8781</v>
      </c>
      <c r="I57" s="142" t="s">
        <v>45</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190</v>
      </c>
      <c r="B58" s="115" t="s">
        <v>191</v>
      </c>
      <c r="C58" s="147" t="s">
        <v>192</v>
      </c>
      <c r="D58" s="117"/>
      <c r="E58" s="117" t="n">
        <v>0</v>
      </c>
      <c r="F58" s="118" t="s">
        <v>49</v>
      </c>
      <c r="G58" s="118" t="s">
        <v>49</v>
      </c>
      <c r="H58" s="141" t="n">
        <v>19771</v>
      </c>
      <c r="I58" s="142" t="s">
        <v>45</v>
      </c>
      <c r="J58" s="143" t="n">
        <v>2</v>
      </c>
      <c r="K58" s="121" t="n">
        <v>1</v>
      </c>
      <c r="L58" s="122"/>
      <c r="M58" s="123"/>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4" t="s">
        <v>193</v>
      </c>
      <c r="B59" s="115" t="s">
        <v>194</v>
      </c>
      <c r="C59" s="147" t="s">
        <v>41</v>
      </c>
      <c r="D59" s="117"/>
      <c r="E59" s="117" t="n">
        <v>0</v>
      </c>
      <c r="F59" s="118" t="s">
        <v>49</v>
      </c>
      <c r="G59" s="118" t="s">
        <v>49</v>
      </c>
      <c r="H59" s="141" t="n">
        <v>30105</v>
      </c>
      <c r="I59" s="142" t="s">
        <v>45</v>
      </c>
      <c r="J59" s="143" t="n">
        <v>2</v>
      </c>
      <c r="K59" s="121" t="n">
        <v>1</v>
      </c>
      <c r="L59" s="152" t="s">
        <v>190</v>
      </c>
      <c r="M59" s="123" t="s">
        <v>195</v>
      </c>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196</v>
      </c>
      <c r="B60" s="115" t="s">
        <v>197</v>
      </c>
      <c r="C60" s="116" t="s">
        <v>198</v>
      </c>
      <c r="D60" s="117"/>
      <c r="E60" s="117" t="n">
        <v>0</v>
      </c>
      <c r="F60" s="118" t="s">
        <v>49</v>
      </c>
      <c r="G60" s="118" t="s">
        <v>49</v>
      </c>
      <c r="H60" s="118" t="n">
        <v>19777</v>
      </c>
      <c r="I60" s="142" t="s">
        <v>45</v>
      </c>
      <c r="J60" s="143" t="n">
        <v>2</v>
      </c>
      <c r="K60" s="121" t="n">
        <v>1</v>
      </c>
      <c r="L60" s="126"/>
      <c r="M60" s="123"/>
      <c r="N60" s="127"/>
      <c r="O60" s="123"/>
      <c r="P60" s="127"/>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199</v>
      </c>
      <c r="B61" s="115" t="s">
        <v>200</v>
      </c>
      <c r="C61" s="116" t="s">
        <v>201</v>
      </c>
      <c r="D61" s="117"/>
      <c r="E61" s="117" t="n">
        <v>0</v>
      </c>
      <c r="F61" s="118" t="s">
        <v>49</v>
      </c>
      <c r="G61" s="118" t="s">
        <v>49</v>
      </c>
      <c r="H61" s="118" t="n">
        <v>6196</v>
      </c>
      <c r="I61" s="142" t="s">
        <v>45</v>
      </c>
      <c r="J61" s="143" t="n">
        <v>2</v>
      </c>
      <c r="K61" s="121" t="n">
        <v>1</v>
      </c>
      <c r="L61" s="152" t="s">
        <v>196</v>
      </c>
      <c r="M61" s="123" t="s">
        <v>202</v>
      </c>
      <c r="N61" s="123"/>
      <c r="O61" s="123"/>
      <c r="P61" s="123"/>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14" t="s">
        <v>203</v>
      </c>
      <c r="B62" s="115" t="s">
        <v>204</v>
      </c>
      <c r="C62" s="147" t="s">
        <v>205</v>
      </c>
      <c r="D62" s="117"/>
      <c r="E62" s="117" t="n">
        <v>0</v>
      </c>
      <c r="F62" s="118" t="s">
        <v>49</v>
      </c>
      <c r="G62" s="118" t="s">
        <v>49</v>
      </c>
      <c r="H62" s="141" t="n">
        <v>9684</v>
      </c>
      <c r="I62" s="142" t="s">
        <v>45</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4" t="s">
        <v>206</v>
      </c>
      <c r="B63" s="115" t="s">
        <v>207</v>
      </c>
      <c r="C63" s="147" t="s">
        <v>208</v>
      </c>
      <c r="D63" s="117"/>
      <c r="E63" s="117" t="n">
        <v>0</v>
      </c>
      <c r="F63" s="118" t="s">
        <v>49</v>
      </c>
      <c r="G63" s="118" t="s">
        <v>49</v>
      </c>
      <c r="H63" s="141" t="n">
        <v>9789</v>
      </c>
      <c r="I63" s="142" t="s">
        <v>45</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209</v>
      </c>
      <c r="B64" s="115" t="s">
        <v>210</v>
      </c>
      <c r="C64" s="116" t="s">
        <v>211</v>
      </c>
      <c r="D64" s="117" t="s">
        <v>18</v>
      </c>
      <c r="E64" s="117" t="n">
        <v>0</v>
      </c>
      <c r="F64" s="118" t="n">
        <v>15</v>
      </c>
      <c r="G64" s="118" t="n">
        <v>2</v>
      </c>
      <c r="H64" s="118" t="n">
        <v>1157</v>
      </c>
      <c r="I64" s="142" t="s">
        <v>45</v>
      </c>
      <c r="J64" s="143" t="n">
        <v>2</v>
      </c>
      <c r="K64" s="121" t="n">
        <v>1</v>
      </c>
      <c r="L64" s="152" t="s">
        <v>206</v>
      </c>
      <c r="M64" s="148" t="s">
        <v>212</v>
      </c>
      <c r="N64" s="123"/>
      <c r="O64" s="123"/>
      <c r="P64" s="123"/>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4" t="s">
        <v>213</v>
      </c>
      <c r="B65" s="115" t="s">
        <v>214</v>
      </c>
      <c r="C65" s="147" t="s">
        <v>215</v>
      </c>
      <c r="D65" s="117"/>
      <c r="E65" s="117" t="n">
        <v>0</v>
      </c>
      <c r="F65" s="118" t="s">
        <v>49</v>
      </c>
      <c r="G65" s="118" t="s">
        <v>49</v>
      </c>
      <c r="H65" s="141" t="n">
        <v>6395</v>
      </c>
      <c r="I65" s="142" t="s">
        <v>45</v>
      </c>
      <c r="J65" s="143" t="n">
        <v>2</v>
      </c>
      <c r="K65" s="121" t="n">
        <v>1</v>
      </c>
      <c r="L65" s="126"/>
      <c r="M65" s="123"/>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216</v>
      </c>
      <c r="B66" s="115" t="s">
        <v>217</v>
      </c>
      <c r="C66" s="147" t="s">
        <v>218</v>
      </c>
      <c r="D66" s="117"/>
      <c r="E66" s="117" t="n">
        <v>0</v>
      </c>
      <c r="F66" s="118" t="s">
        <v>49</v>
      </c>
      <c r="G66" s="118" t="s">
        <v>49</v>
      </c>
      <c r="H66" s="141" t="n">
        <v>38720</v>
      </c>
      <c r="I66" s="142" t="s">
        <v>45</v>
      </c>
      <c r="J66" s="143" t="n">
        <v>2</v>
      </c>
      <c r="K66" s="121" t="n">
        <v>1</v>
      </c>
      <c r="L66" s="122"/>
      <c r="M66" s="123"/>
      <c r="N66" s="123"/>
      <c r="O66" s="123"/>
      <c r="P66" s="123"/>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219</v>
      </c>
      <c r="B67" s="115" t="s">
        <v>220</v>
      </c>
      <c r="C67" s="147" t="s">
        <v>67</v>
      </c>
      <c r="D67" s="117" t="s">
        <v>18</v>
      </c>
      <c r="E67" s="117" t="n">
        <v>0</v>
      </c>
      <c r="F67" s="141" t="n">
        <v>6</v>
      </c>
      <c r="G67" s="141" t="n">
        <v>2</v>
      </c>
      <c r="H67" s="141" t="n">
        <v>5686</v>
      </c>
      <c r="I67" s="142" t="s">
        <v>45</v>
      </c>
      <c r="J67" s="143" t="n">
        <v>2</v>
      </c>
      <c r="K67" s="121" t="n">
        <v>1</v>
      </c>
      <c r="L67" s="152" t="s">
        <v>216</v>
      </c>
      <c r="M67" s="148" t="s">
        <v>221</v>
      </c>
      <c r="N67" s="123"/>
      <c r="O67" s="123"/>
      <c r="P67" s="123"/>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4" t="s">
        <v>222</v>
      </c>
      <c r="B68" s="115" t="s">
        <v>223</v>
      </c>
      <c r="C68" s="147" t="s">
        <v>224</v>
      </c>
      <c r="D68" s="117"/>
      <c r="E68" s="117" t="n">
        <v>0</v>
      </c>
      <c r="F68" s="118" t="s">
        <v>49</v>
      </c>
      <c r="G68" s="118" t="s">
        <v>49</v>
      </c>
      <c r="H68" s="141" t="n">
        <v>6184</v>
      </c>
      <c r="I68" s="142" t="s">
        <v>45</v>
      </c>
      <c r="J68" s="143" t="n">
        <v>2</v>
      </c>
      <c r="K68" s="121" t="n">
        <v>1</v>
      </c>
      <c r="L68" s="122"/>
      <c r="M68" s="123"/>
      <c r="N68" s="123"/>
      <c r="O68" s="123"/>
      <c r="P68" s="123"/>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4" t="s">
        <v>225</v>
      </c>
      <c r="B69" s="115" t="s">
        <v>226</v>
      </c>
      <c r="C69" s="147" t="s">
        <v>227</v>
      </c>
      <c r="D69" s="117" t="s">
        <v>18</v>
      </c>
      <c r="E69" s="117" t="n">
        <v>0</v>
      </c>
      <c r="F69" s="141" t="n">
        <v>16</v>
      </c>
      <c r="G69" s="141" t="n">
        <v>2</v>
      </c>
      <c r="H69" s="141" t="n">
        <v>6183</v>
      </c>
      <c r="I69" s="142" t="s">
        <v>45</v>
      </c>
      <c r="J69" s="143" t="n">
        <v>2</v>
      </c>
      <c r="K69" s="121" t="n">
        <v>1</v>
      </c>
      <c r="L69" s="152" t="s">
        <v>222</v>
      </c>
      <c r="M69" s="148" t="s">
        <v>228</v>
      </c>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4" t="s">
        <v>229</v>
      </c>
      <c r="B70" s="115" t="s">
        <v>230</v>
      </c>
      <c r="C70" s="147" t="s">
        <v>231</v>
      </c>
      <c r="D70" s="117"/>
      <c r="E70" s="117" t="n">
        <v>0</v>
      </c>
      <c r="F70" s="118" t="s">
        <v>49</v>
      </c>
      <c r="G70" s="118" t="s">
        <v>49</v>
      </c>
      <c r="H70" s="141" t="n">
        <v>6442</v>
      </c>
      <c r="I70" s="142" t="s">
        <v>45</v>
      </c>
      <c r="J70" s="143" t="n">
        <v>2</v>
      </c>
      <c r="K70" s="121" t="n">
        <v>1</v>
      </c>
      <c r="L70" s="126"/>
      <c r="M70" s="123"/>
      <c r="N70" s="127"/>
      <c r="O70" s="123"/>
      <c r="P70" s="127"/>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232</v>
      </c>
      <c r="B71" s="115" t="s">
        <v>233</v>
      </c>
      <c r="C71" s="147" t="s">
        <v>231</v>
      </c>
      <c r="D71" s="117"/>
      <c r="E71" s="117" t="n">
        <v>0</v>
      </c>
      <c r="F71" s="118" t="s">
        <v>49</v>
      </c>
      <c r="G71" s="118" t="s">
        <v>49</v>
      </c>
      <c r="H71" s="141" t="n">
        <v>6397</v>
      </c>
      <c r="I71" s="142" t="s">
        <v>45</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234</v>
      </c>
      <c r="B72" s="115" t="s">
        <v>235</v>
      </c>
      <c r="C72" s="116" t="s">
        <v>236</v>
      </c>
      <c r="D72" s="117"/>
      <c r="E72" s="117" t="n">
        <v>0</v>
      </c>
      <c r="F72" s="118" t="s">
        <v>49</v>
      </c>
      <c r="G72" s="118" t="s">
        <v>49</v>
      </c>
      <c r="H72" s="118" t="n">
        <v>6083</v>
      </c>
      <c r="I72" s="142" t="s">
        <v>45</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237</v>
      </c>
      <c r="B73" s="115" t="s">
        <v>238</v>
      </c>
      <c r="C73" s="147" t="s">
        <v>48</v>
      </c>
      <c r="D73" s="117" t="s">
        <v>18</v>
      </c>
      <c r="E73" s="117" t="n">
        <v>0</v>
      </c>
      <c r="F73" s="141" t="n">
        <v>15</v>
      </c>
      <c r="G73" s="141" t="n">
        <v>2</v>
      </c>
      <c r="H73" s="141" t="n">
        <v>1159</v>
      </c>
      <c r="I73" s="142" t="s">
        <v>45</v>
      </c>
      <c r="J73" s="143" t="n">
        <v>2</v>
      </c>
      <c r="K73" s="121" t="n">
        <v>1</v>
      </c>
      <c r="L73" s="152" t="s">
        <v>234</v>
      </c>
      <c r="M73" s="148" t="s">
        <v>239</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240</v>
      </c>
      <c r="B74" s="115" t="s">
        <v>241</v>
      </c>
      <c r="C74" s="116" t="s">
        <v>242</v>
      </c>
      <c r="D74" s="117"/>
      <c r="E74" s="117" t="n">
        <v>0</v>
      </c>
      <c r="F74" s="118" t="s">
        <v>49</v>
      </c>
      <c r="G74" s="118" t="s">
        <v>49</v>
      </c>
      <c r="H74" s="118" t="n">
        <v>32257</v>
      </c>
      <c r="I74" s="142" t="s">
        <v>45</v>
      </c>
      <c r="J74" s="143" t="n">
        <v>2</v>
      </c>
      <c r="K74" s="121" t="n">
        <v>1</v>
      </c>
      <c r="L74" s="126"/>
      <c r="M74" s="123"/>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14" t="s">
        <v>243</v>
      </c>
      <c r="B75" s="115" t="s">
        <v>244</v>
      </c>
      <c r="C75" s="147" t="s">
        <v>231</v>
      </c>
      <c r="D75" s="117"/>
      <c r="E75" s="117" t="n">
        <v>0</v>
      </c>
      <c r="F75" s="118" t="s">
        <v>49</v>
      </c>
      <c r="G75" s="118" t="s">
        <v>49</v>
      </c>
      <c r="H75" s="141" t="n">
        <v>6449</v>
      </c>
      <c r="I75" s="142" t="s">
        <v>45</v>
      </c>
      <c r="J75" s="143" t="n">
        <v>2</v>
      </c>
      <c r="K75" s="121" t="n">
        <v>1</v>
      </c>
      <c r="L75" s="152" t="s">
        <v>240</v>
      </c>
      <c r="M75" s="123" t="s">
        <v>245</v>
      </c>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4" t="s">
        <v>246</v>
      </c>
      <c r="B76" s="115" t="s">
        <v>247</v>
      </c>
      <c r="C76" s="147" t="s">
        <v>248</v>
      </c>
      <c r="D76" s="117" t="s">
        <v>18</v>
      </c>
      <c r="E76" s="117" t="n">
        <v>0</v>
      </c>
      <c r="F76" s="141" t="n">
        <v>10</v>
      </c>
      <c r="G76" s="141" t="n">
        <v>2</v>
      </c>
      <c r="H76" s="141" t="n">
        <v>1107</v>
      </c>
      <c r="I76" s="142" t="s">
        <v>45</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4" t="s">
        <v>249</v>
      </c>
      <c r="B77" s="115" t="s">
        <v>250</v>
      </c>
      <c r="C77" s="116" t="s">
        <v>227</v>
      </c>
      <c r="D77" s="117" t="s">
        <v>18</v>
      </c>
      <c r="E77" s="117" t="n">
        <v>0</v>
      </c>
      <c r="F77" s="118" t="n">
        <v>10</v>
      </c>
      <c r="G77" s="118" t="n">
        <v>1</v>
      </c>
      <c r="H77" s="118" t="n">
        <v>8714</v>
      </c>
      <c r="I77" s="142" t="s">
        <v>45</v>
      </c>
      <c r="J77" s="143" t="n">
        <v>2</v>
      </c>
      <c r="K77" s="121" t="n">
        <v>1</v>
      </c>
      <c r="L77" s="122"/>
      <c r="M77" s="123" t="s">
        <v>251</v>
      </c>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252</v>
      </c>
      <c r="B78" s="115" t="s">
        <v>253</v>
      </c>
      <c r="C78" s="147" t="s">
        <v>254</v>
      </c>
      <c r="D78" s="117"/>
      <c r="E78" s="117" t="n">
        <v>0</v>
      </c>
      <c r="F78" s="118" t="s">
        <v>49</v>
      </c>
      <c r="G78" s="118" t="s">
        <v>49</v>
      </c>
      <c r="H78" s="141" t="n">
        <v>4739</v>
      </c>
      <c r="I78" s="142" t="s">
        <v>45</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255</v>
      </c>
      <c r="B79" s="115" t="s">
        <v>256</v>
      </c>
      <c r="C79" s="147" t="s">
        <v>257</v>
      </c>
      <c r="D79" s="117"/>
      <c r="E79" s="117" t="n">
        <v>0</v>
      </c>
      <c r="F79" s="118" t="s">
        <v>49</v>
      </c>
      <c r="G79" s="118" t="s">
        <v>49</v>
      </c>
      <c r="H79" s="141" t="n">
        <v>6405</v>
      </c>
      <c r="I79" s="142" t="s">
        <v>45</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258</v>
      </c>
      <c r="B80" s="115" t="s">
        <v>259</v>
      </c>
      <c r="C80" s="147" t="s">
        <v>260</v>
      </c>
      <c r="D80" s="117"/>
      <c r="E80" s="117" t="n">
        <v>0</v>
      </c>
      <c r="F80" s="118" t="s">
        <v>49</v>
      </c>
      <c r="G80" s="118" t="s">
        <v>49</v>
      </c>
      <c r="H80" s="141" t="n">
        <v>32259</v>
      </c>
      <c r="I80" s="142" t="s">
        <v>45</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4" t="s">
        <v>261</v>
      </c>
      <c r="B81" s="115" t="s">
        <v>262</v>
      </c>
      <c r="C81" s="147" t="s">
        <v>41</v>
      </c>
      <c r="D81" s="117"/>
      <c r="E81" s="117" t="n">
        <v>0</v>
      </c>
      <c r="F81" s="118" t="s">
        <v>49</v>
      </c>
      <c r="G81" s="118" t="s">
        <v>49</v>
      </c>
      <c r="H81" s="141" t="n">
        <v>6380</v>
      </c>
      <c r="I81" s="142" t="s">
        <v>45</v>
      </c>
      <c r="J81" s="143" t="n">
        <v>2</v>
      </c>
      <c r="K81" s="121" t="n">
        <v>1</v>
      </c>
      <c r="L81" s="122"/>
      <c r="M81" s="123"/>
      <c r="N81" s="123"/>
      <c r="O81" s="123"/>
      <c r="P81" s="123"/>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4" t="s">
        <v>263</v>
      </c>
      <c r="B82" s="115" t="s">
        <v>264</v>
      </c>
      <c r="C82" s="147" t="s">
        <v>41</v>
      </c>
      <c r="D82" s="117"/>
      <c r="E82" s="117" t="n">
        <v>0</v>
      </c>
      <c r="F82" s="118" t="s">
        <v>49</v>
      </c>
      <c r="G82" s="118" t="s">
        <v>49</v>
      </c>
      <c r="H82" s="141" t="n">
        <v>4740</v>
      </c>
      <c r="I82" s="142" t="s">
        <v>45</v>
      </c>
      <c r="J82" s="143" t="n">
        <v>2</v>
      </c>
      <c r="K82" s="121" t="n">
        <v>1</v>
      </c>
      <c r="L82" s="122"/>
      <c r="M82" s="123"/>
      <c r="N82" s="123"/>
      <c r="O82" s="123"/>
      <c r="P82" s="123"/>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4" t="s">
        <v>265</v>
      </c>
      <c r="B83" s="115" t="s">
        <v>266</v>
      </c>
      <c r="C83" s="147" t="s">
        <v>267</v>
      </c>
      <c r="D83" s="117" t="s">
        <v>18</v>
      </c>
      <c r="E83" s="117" t="n">
        <v>0</v>
      </c>
      <c r="F83" s="141" t="n">
        <v>12</v>
      </c>
      <c r="G83" s="141" t="n">
        <v>2</v>
      </c>
      <c r="H83" s="141" t="n">
        <v>1132</v>
      </c>
      <c r="I83" s="142" t="s">
        <v>45</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4" t="s">
        <v>268</v>
      </c>
      <c r="B84" s="115" t="s">
        <v>269</v>
      </c>
      <c r="C84" s="147" t="s">
        <v>267</v>
      </c>
      <c r="D84" s="117" t="s">
        <v>18</v>
      </c>
      <c r="E84" s="117" t="n">
        <v>0</v>
      </c>
      <c r="F84" s="141" t="n">
        <v>13</v>
      </c>
      <c r="G84" s="141" t="n">
        <v>2</v>
      </c>
      <c r="H84" s="141" t="n">
        <v>6010</v>
      </c>
      <c r="I84" s="142" t="s">
        <v>45</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4" t="s">
        <v>270</v>
      </c>
      <c r="B85" s="115" t="s">
        <v>271</v>
      </c>
      <c r="C85" s="147" t="s">
        <v>227</v>
      </c>
      <c r="D85" s="117" t="s">
        <v>18</v>
      </c>
      <c r="E85" s="117" t="n">
        <v>0</v>
      </c>
      <c r="F85" s="141" t="n">
        <v>13</v>
      </c>
      <c r="G85" s="141" t="n">
        <v>2</v>
      </c>
      <c r="H85" s="141" t="n">
        <v>1146</v>
      </c>
      <c r="I85" s="142" t="s">
        <v>45</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4" t="s">
        <v>272</v>
      </c>
      <c r="B86" s="115" t="s">
        <v>273</v>
      </c>
      <c r="C86" s="147" t="s">
        <v>274</v>
      </c>
      <c r="D86" s="117" t="s">
        <v>18</v>
      </c>
      <c r="E86" s="117" t="n">
        <v>0</v>
      </c>
      <c r="F86" s="141" t="n">
        <v>13</v>
      </c>
      <c r="G86" s="141" t="n">
        <v>2</v>
      </c>
      <c r="H86" s="141" t="n">
        <v>37038</v>
      </c>
      <c r="I86" s="142" t="s">
        <v>45</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4" t="s">
        <v>275</v>
      </c>
      <c r="B87" s="115" t="s">
        <v>276</v>
      </c>
      <c r="C87" s="147" t="s">
        <v>277</v>
      </c>
      <c r="D87" s="117"/>
      <c r="E87" s="117" t="n">
        <v>0</v>
      </c>
      <c r="F87" s="118" t="s">
        <v>49</v>
      </c>
      <c r="G87" s="118" t="s">
        <v>49</v>
      </c>
      <c r="H87" s="141" t="n">
        <v>9430</v>
      </c>
      <c r="I87" s="142" t="s">
        <v>45</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14" t="s">
        <v>278</v>
      </c>
      <c r="B88" s="115" t="s">
        <v>279</v>
      </c>
      <c r="C88" s="116" t="s">
        <v>280</v>
      </c>
      <c r="D88" s="117"/>
      <c r="E88" s="117" t="n">
        <v>0</v>
      </c>
      <c r="F88" s="118" t="s">
        <v>49</v>
      </c>
      <c r="G88" s="118" t="s">
        <v>49</v>
      </c>
      <c r="H88" s="118" t="n">
        <v>5263</v>
      </c>
      <c r="I88" s="142" t="s">
        <v>45</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281</v>
      </c>
      <c r="B89" s="115" t="s">
        <v>282</v>
      </c>
      <c r="C89" s="116" t="s">
        <v>283</v>
      </c>
      <c r="D89" s="117"/>
      <c r="E89" s="117" t="n">
        <v>0</v>
      </c>
      <c r="F89" s="118" t="s">
        <v>49</v>
      </c>
      <c r="G89" s="118" t="s">
        <v>49</v>
      </c>
      <c r="H89" s="118" t="n">
        <v>19406</v>
      </c>
      <c r="I89" s="142" t="s">
        <v>45</v>
      </c>
      <c r="J89" s="143" t="n">
        <v>2</v>
      </c>
      <c r="K89" s="121" t="n">
        <v>1</v>
      </c>
      <c r="L89" s="126"/>
      <c r="M89" s="123"/>
      <c r="N89" s="127"/>
      <c r="O89" s="123"/>
      <c r="P89" s="127"/>
      <c r="Q89" s="124"/>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284</v>
      </c>
      <c r="B90" s="115" t="s">
        <v>285</v>
      </c>
      <c r="C90" s="147" t="s">
        <v>286</v>
      </c>
      <c r="D90" s="117" t="s">
        <v>18</v>
      </c>
      <c r="E90" s="117" t="n">
        <v>0</v>
      </c>
      <c r="F90" s="141" t="n">
        <v>14</v>
      </c>
      <c r="G90" s="141" t="n">
        <v>2</v>
      </c>
      <c r="H90" s="141" t="n">
        <v>5264</v>
      </c>
      <c r="I90" s="142" t="s">
        <v>45</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287</v>
      </c>
      <c r="B91" s="115" t="s">
        <v>288</v>
      </c>
      <c r="C91" s="147" t="s">
        <v>289</v>
      </c>
      <c r="D91" s="117" t="s">
        <v>18</v>
      </c>
      <c r="E91" s="117" t="n">
        <v>0</v>
      </c>
      <c r="F91" s="141" t="n">
        <v>14</v>
      </c>
      <c r="G91" s="141" t="n">
        <v>2</v>
      </c>
      <c r="H91" s="141" t="n">
        <v>5265</v>
      </c>
      <c r="I91" s="142" t="s">
        <v>45</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4" t="s">
        <v>290</v>
      </c>
      <c r="B92" s="115" t="s">
        <v>291</v>
      </c>
      <c r="C92" s="116" t="s">
        <v>292</v>
      </c>
      <c r="D92" s="117" t="s">
        <v>18</v>
      </c>
      <c r="E92" s="117" t="n">
        <v>0</v>
      </c>
      <c r="F92" s="118" t="n">
        <v>14</v>
      </c>
      <c r="G92" s="118" t="n">
        <v>2</v>
      </c>
      <c r="H92" s="118" t="n">
        <v>5266</v>
      </c>
      <c r="I92" s="142" t="s">
        <v>45</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293</v>
      </c>
      <c r="B93" s="115" t="s">
        <v>294</v>
      </c>
      <c r="C93" s="116" t="s">
        <v>295</v>
      </c>
      <c r="D93" s="117"/>
      <c r="E93" s="117" t="n">
        <v>0</v>
      </c>
      <c r="F93" s="118" t="s">
        <v>49</v>
      </c>
      <c r="G93" s="118" t="s">
        <v>49</v>
      </c>
      <c r="H93" s="118" t="n">
        <v>5267</v>
      </c>
      <c r="I93" s="142" t="s">
        <v>45</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4" t="s">
        <v>296</v>
      </c>
      <c r="B94" s="115" t="s">
        <v>297</v>
      </c>
      <c r="C94" s="116" t="s">
        <v>227</v>
      </c>
      <c r="D94" s="117"/>
      <c r="E94" s="117" t="n">
        <v>0</v>
      </c>
      <c r="F94" s="118" t="s">
        <v>49</v>
      </c>
      <c r="G94" s="118" t="s">
        <v>49</v>
      </c>
      <c r="H94" s="118" t="n">
        <v>1122</v>
      </c>
      <c r="I94" s="142" t="s">
        <v>45</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14" t="s">
        <v>298</v>
      </c>
      <c r="B95" s="115" t="s">
        <v>299</v>
      </c>
      <c r="C95" s="147" t="s">
        <v>300</v>
      </c>
      <c r="D95" s="117"/>
      <c r="E95" s="117" t="n">
        <v>0</v>
      </c>
      <c r="F95" s="118" t="s">
        <v>49</v>
      </c>
      <c r="G95" s="118" t="s">
        <v>49</v>
      </c>
      <c r="H95" s="141" t="n">
        <v>19887</v>
      </c>
      <c r="I95" s="142" t="s">
        <v>45</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14" t="s">
        <v>301</v>
      </c>
      <c r="B96" s="115" t="s">
        <v>302</v>
      </c>
      <c r="C96" s="116" t="s">
        <v>303</v>
      </c>
      <c r="D96" s="117"/>
      <c r="E96" s="117" t="n">
        <v>0</v>
      </c>
      <c r="F96" s="118" t="s">
        <v>49</v>
      </c>
      <c r="G96" s="118" t="s">
        <v>49</v>
      </c>
      <c r="H96" s="118" t="n">
        <v>5269</v>
      </c>
      <c r="I96" s="142" t="s">
        <v>45</v>
      </c>
      <c r="J96" s="143" t="n">
        <v>2</v>
      </c>
      <c r="K96" s="121" t="n">
        <v>1</v>
      </c>
      <c r="L96" s="126"/>
      <c r="M96" s="123"/>
      <c r="N96" s="127"/>
      <c r="O96" s="123"/>
      <c r="P96" s="127"/>
      <c r="Q96" s="124"/>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4" t="s">
        <v>304</v>
      </c>
      <c r="B97" s="115" t="s">
        <v>305</v>
      </c>
      <c r="C97" s="116" t="s">
        <v>306</v>
      </c>
      <c r="D97" s="117"/>
      <c r="E97" s="117" t="n">
        <v>0</v>
      </c>
      <c r="F97" s="118" t="s">
        <v>49</v>
      </c>
      <c r="G97" s="118" t="s">
        <v>49</v>
      </c>
      <c r="H97" s="118" t="n">
        <v>5270</v>
      </c>
      <c r="I97" s="142" t="s">
        <v>45</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4" t="s">
        <v>307</v>
      </c>
      <c r="B98" s="115" t="s">
        <v>308</v>
      </c>
      <c r="C98" s="116" t="s">
        <v>309</v>
      </c>
      <c r="D98" s="117"/>
      <c r="E98" s="117" t="n">
        <v>0</v>
      </c>
      <c r="F98" s="118" t="s">
        <v>49</v>
      </c>
      <c r="G98" s="118" t="s">
        <v>49</v>
      </c>
      <c r="H98" s="118" t="n">
        <v>5272</v>
      </c>
      <c r="I98" s="142" t="s">
        <v>45</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4" t="s">
        <v>310</v>
      </c>
      <c r="B99" s="115" t="s">
        <v>311</v>
      </c>
      <c r="C99" s="147" t="s">
        <v>312</v>
      </c>
      <c r="D99" s="117"/>
      <c r="E99" s="117" t="n">
        <v>0</v>
      </c>
      <c r="F99" s="118" t="s">
        <v>49</v>
      </c>
      <c r="G99" s="118" t="s">
        <v>49</v>
      </c>
      <c r="H99" s="141" t="n">
        <v>5271</v>
      </c>
      <c r="I99" s="142" t="s">
        <v>45</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313</v>
      </c>
      <c r="B100" s="115" t="s">
        <v>314</v>
      </c>
      <c r="C100" s="147" t="s">
        <v>315</v>
      </c>
      <c r="D100" s="117"/>
      <c r="E100" s="117" t="n">
        <v>0</v>
      </c>
      <c r="F100" s="118" t="s">
        <v>49</v>
      </c>
      <c r="G100" s="118" t="s">
        <v>49</v>
      </c>
      <c r="H100" s="141" t="n">
        <v>9804</v>
      </c>
      <c r="I100" s="142" t="s">
        <v>45</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4" t="s">
        <v>316</v>
      </c>
      <c r="B101" s="115" t="s">
        <v>317</v>
      </c>
      <c r="C101" s="147" t="s">
        <v>318</v>
      </c>
      <c r="D101" s="117"/>
      <c r="E101" s="117" t="n">
        <v>0</v>
      </c>
      <c r="F101" s="118" t="s">
        <v>49</v>
      </c>
      <c r="G101" s="118" t="s">
        <v>49</v>
      </c>
      <c r="H101" s="141" t="n">
        <v>19888</v>
      </c>
      <c r="I101" s="142" t="s">
        <v>45</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319</v>
      </c>
      <c r="B102" s="115" t="s">
        <v>320</v>
      </c>
      <c r="C102" s="147" t="s">
        <v>41</v>
      </c>
      <c r="D102" s="117"/>
      <c r="E102" s="117" t="n">
        <v>0</v>
      </c>
      <c r="F102" s="118" t="s">
        <v>49</v>
      </c>
      <c r="G102" s="118" t="s">
        <v>49</v>
      </c>
      <c r="H102" s="141" t="n">
        <v>19889</v>
      </c>
      <c r="I102" s="142" t="s">
        <v>45</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4" t="s">
        <v>321</v>
      </c>
      <c r="B103" s="115" t="s">
        <v>322</v>
      </c>
      <c r="C103" s="147" t="s">
        <v>323</v>
      </c>
      <c r="D103" s="117" t="s">
        <v>18</v>
      </c>
      <c r="E103" s="117" t="n">
        <v>0</v>
      </c>
      <c r="F103" s="141" t="n">
        <v>9</v>
      </c>
      <c r="G103" s="141" t="n">
        <v>1</v>
      </c>
      <c r="H103" s="141" t="n">
        <v>1105</v>
      </c>
      <c r="I103" s="142" t="s">
        <v>45</v>
      </c>
      <c r="J103" s="143" t="n">
        <v>2</v>
      </c>
      <c r="K103" s="121" t="n">
        <v>1</v>
      </c>
      <c r="L103" s="126" t="s">
        <v>316</v>
      </c>
      <c r="M103" s="123" t="s">
        <v>324</v>
      </c>
      <c r="N103" s="149" t="s">
        <v>319</v>
      </c>
      <c r="O103" s="123" t="s">
        <v>325</v>
      </c>
      <c r="P103" s="149" t="s">
        <v>326</v>
      </c>
      <c r="Q103" s="124" t="s">
        <v>327</v>
      </c>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4" t="s">
        <v>326</v>
      </c>
      <c r="B104" s="115" t="s">
        <v>328</v>
      </c>
      <c r="C104" s="147" t="s">
        <v>329</v>
      </c>
      <c r="D104" s="117"/>
      <c r="E104" s="117" t="n">
        <v>0</v>
      </c>
      <c r="F104" s="118" t="s">
        <v>49</v>
      </c>
      <c r="G104" s="118" t="s">
        <v>49</v>
      </c>
      <c r="H104" s="141" t="n">
        <v>19890</v>
      </c>
      <c r="I104" s="142" t="s">
        <v>45</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330</v>
      </c>
      <c r="B105" s="115" t="s">
        <v>331</v>
      </c>
      <c r="C105" s="147" t="s">
        <v>332</v>
      </c>
      <c r="D105" s="117" t="s">
        <v>18</v>
      </c>
      <c r="E105" s="117" t="n">
        <v>0</v>
      </c>
      <c r="F105" s="141" t="n">
        <v>6</v>
      </c>
      <c r="G105" s="141" t="n">
        <v>2</v>
      </c>
      <c r="H105" s="141" t="n">
        <v>1134</v>
      </c>
      <c r="I105" s="142" t="s">
        <v>45</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4" t="s">
        <v>333</v>
      </c>
      <c r="B106" s="115" t="s">
        <v>334</v>
      </c>
      <c r="C106" s="147" t="s">
        <v>335</v>
      </c>
      <c r="D106" s="117" t="s">
        <v>18</v>
      </c>
      <c r="E106" s="117" t="n">
        <v>0</v>
      </c>
      <c r="F106" s="141" t="n">
        <v>11</v>
      </c>
      <c r="G106" s="141" t="n">
        <v>1</v>
      </c>
      <c r="H106" s="141" t="n">
        <v>1108</v>
      </c>
      <c r="I106" s="142" t="s">
        <v>45</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336</v>
      </c>
      <c r="B107" s="115" t="s">
        <v>337</v>
      </c>
      <c r="C107" s="147" t="s">
        <v>338</v>
      </c>
      <c r="D107" s="117"/>
      <c r="E107" s="117" t="n">
        <v>0</v>
      </c>
      <c r="F107" s="118" t="s">
        <v>49</v>
      </c>
      <c r="G107" s="118" t="s">
        <v>49</v>
      </c>
      <c r="H107" s="141" t="n">
        <v>31566</v>
      </c>
      <c r="I107" s="142" t="s">
        <v>45</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4" t="s">
        <v>339</v>
      </c>
      <c r="B108" s="115" t="s">
        <v>340</v>
      </c>
      <c r="C108" s="116" t="s">
        <v>41</v>
      </c>
      <c r="D108" s="117" t="s">
        <v>18</v>
      </c>
      <c r="E108" s="117" t="n">
        <v>0</v>
      </c>
      <c r="F108" s="118" t="n">
        <v>13</v>
      </c>
      <c r="G108" s="118" t="n">
        <v>2</v>
      </c>
      <c r="H108" s="118" t="n">
        <v>6414</v>
      </c>
      <c r="I108" s="142" t="s">
        <v>45</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341</v>
      </c>
      <c r="B109" s="115" t="s">
        <v>342</v>
      </c>
      <c r="C109" s="147" t="s">
        <v>267</v>
      </c>
      <c r="D109" s="117"/>
      <c r="E109" s="117" t="n">
        <v>0</v>
      </c>
      <c r="F109" s="118" t="s">
        <v>49</v>
      </c>
      <c r="G109" s="118" t="s">
        <v>49</v>
      </c>
      <c r="H109" s="141" t="n">
        <v>1113</v>
      </c>
      <c r="I109" s="142" t="s">
        <v>45</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343</v>
      </c>
      <c r="B110" s="115" t="s">
        <v>344</v>
      </c>
      <c r="C110" s="147" t="s">
        <v>345</v>
      </c>
      <c r="D110" s="117"/>
      <c r="E110" s="117" t="n">
        <v>0</v>
      </c>
      <c r="F110" s="118" t="s">
        <v>49</v>
      </c>
      <c r="G110" s="118" t="s">
        <v>49</v>
      </c>
      <c r="H110" s="141" t="n">
        <v>24833</v>
      </c>
      <c r="I110" s="142" t="s">
        <v>45</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4" t="s">
        <v>346</v>
      </c>
      <c r="B111" s="115" t="s">
        <v>347</v>
      </c>
      <c r="C111" s="116" t="s">
        <v>348</v>
      </c>
      <c r="D111" s="117"/>
      <c r="E111" s="117" t="n">
        <v>0</v>
      </c>
      <c r="F111" s="118" t="s">
        <v>49</v>
      </c>
      <c r="G111" s="118" t="s">
        <v>49</v>
      </c>
      <c r="H111" s="118" t="n">
        <v>32022</v>
      </c>
      <c r="I111" s="142" t="s">
        <v>45</v>
      </c>
      <c r="J111" s="143" t="n">
        <v>2</v>
      </c>
      <c r="K111" s="121" t="n">
        <v>1</v>
      </c>
      <c r="L111" s="126"/>
      <c r="M111" s="123"/>
      <c r="N111" s="153"/>
      <c r="O111" s="123"/>
      <c r="P111" s="153"/>
      <c r="Q111" s="123"/>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349</v>
      </c>
      <c r="B112" s="115" t="s">
        <v>350</v>
      </c>
      <c r="C112" s="116" t="s">
        <v>351</v>
      </c>
      <c r="D112" s="117"/>
      <c r="E112" s="117" t="n">
        <v>0</v>
      </c>
      <c r="F112" s="118" t="s">
        <v>49</v>
      </c>
      <c r="G112" s="118" t="s">
        <v>49</v>
      </c>
      <c r="H112" s="118" t="n">
        <v>6453</v>
      </c>
      <c r="I112" s="142" t="s">
        <v>45</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352</v>
      </c>
      <c r="B113" s="115" t="s">
        <v>353</v>
      </c>
      <c r="C113" s="116" t="s">
        <v>354</v>
      </c>
      <c r="D113" s="117"/>
      <c r="E113" s="117" t="n">
        <v>0</v>
      </c>
      <c r="F113" s="118" t="s">
        <v>49</v>
      </c>
      <c r="G113" s="118" t="s">
        <v>49</v>
      </c>
      <c r="H113" s="118" t="n">
        <v>5576</v>
      </c>
      <c r="I113" s="142" t="s">
        <v>45</v>
      </c>
      <c r="J113" s="143" t="n">
        <v>2</v>
      </c>
      <c r="K113" s="121" t="n">
        <v>1</v>
      </c>
      <c r="L113" s="126"/>
      <c r="M113" s="123"/>
      <c r="N113" s="127"/>
      <c r="O113" s="123"/>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355</v>
      </c>
      <c r="B114" s="115" t="s">
        <v>356</v>
      </c>
      <c r="C114" s="116" t="s">
        <v>357</v>
      </c>
      <c r="D114" s="117"/>
      <c r="E114" s="117" t="n">
        <v>0</v>
      </c>
      <c r="F114" s="118" t="s">
        <v>49</v>
      </c>
      <c r="G114" s="118" t="s">
        <v>49</v>
      </c>
      <c r="H114" s="118" t="n">
        <v>6001</v>
      </c>
      <c r="I114" s="142" t="s">
        <v>45</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4" t="s">
        <v>358</v>
      </c>
      <c r="B115" s="115" t="s">
        <v>359</v>
      </c>
      <c r="C115" s="116" t="s">
        <v>41</v>
      </c>
      <c r="D115" s="117" t="s">
        <v>18</v>
      </c>
      <c r="E115" s="117" t="n">
        <v>0</v>
      </c>
      <c r="F115" s="118" t="n">
        <v>4</v>
      </c>
      <c r="G115" s="118" t="n">
        <v>2</v>
      </c>
      <c r="H115" s="118" t="n">
        <v>1125</v>
      </c>
      <c r="I115" s="142" t="s">
        <v>45</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360</v>
      </c>
      <c r="B116" s="115" t="s">
        <v>361</v>
      </c>
      <c r="C116" s="116" t="s">
        <v>362</v>
      </c>
      <c r="D116" s="117"/>
      <c r="E116" s="117" t="n">
        <v>0</v>
      </c>
      <c r="F116" s="118" t="s">
        <v>49</v>
      </c>
      <c r="G116" s="118" t="s">
        <v>49</v>
      </c>
      <c r="H116" s="118" t="n">
        <v>19994</v>
      </c>
      <c r="I116" s="142" t="s">
        <v>45</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4" t="s">
        <v>363</v>
      </c>
      <c r="B117" s="115" t="s">
        <v>364</v>
      </c>
      <c r="C117" s="116" t="s">
        <v>67</v>
      </c>
      <c r="D117" s="117"/>
      <c r="E117" s="117" t="n">
        <v>0</v>
      </c>
      <c r="F117" s="118" t="s">
        <v>49</v>
      </c>
      <c r="G117" s="118" t="s">
        <v>49</v>
      </c>
      <c r="H117" s="118" t="n">
        <v>6300</v>
      </c>
      <c r="I117" s="142" t="s">
        <v>45</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4" t="s">
        <v>365</v>
      </c>
      <c r="B118" s="115" t="s">
        <v>366</v>
      </c>
      <c r="C118" s="116" t="s">
        <v>41</v>
      </c>
      <c r="D118" s="117" t="s">
        <v>18</v>
      </c>
      <c r="E118" s="117" t="n">
        <v>0</v>
      </c>
      <c r="F118" s="118" t="n">
        <v>1</v>
      </c>
      <c r="G118" s="118" t="n">
        <v>3</v>
      </c>
      <c r="H118" s="118" t="n">
        <v>5578</v>
      </c>
      <c r="I118" s="142" t="s">
        <v>45</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367</v>
      </c>
      <c r="B119" s="115" t="s">
        <v>368</v>
      </c>
      <c r="C119" s="116" t="s">
        <v>41</v>
      </c>
      <c r="D119" s="117"/>
      <c r="E119" s="117" t="n">
        <v>0</v>
      </c>
      <c r="F119" s="118" t="s">
        <v>49</v>
      </c>
      <c r="G119" s="118" t="s">
        <v>49</v>
      </c>
      <c r="H119" s="118" t="n">
        <v>6436</v>
      </c>
      <c r="I119" s="142" t="s">
        <v>45</v>
      </c>
      <c r="J119" s="143" t="n">
        <v>2</v>
      </c>
      <c r="K119" s="121" t="n">
        <v>1</v>
      </c>
      <c r="L119" s="126"/>
      <c r="M119" s="123"/>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369</v>
      </c>
      <c r="B120" s="115" t="s">
        <v>370</v>
      </c>
      <c r="C120" s="116" t="s">
        <v>227</v>
      </c>
      <c r="D120" s="117"/>
      <c r="E120" s="117" t="n">
        <v>0</v>
      </c>
      <c r="F120" s="118" t="s">
        <v>49</v>
      </c>
      <c r="G120" s="118" t="s">
        <v>49</v>
      </c>
      <c r="H120" s="118" t="n">
        <v>1114</v>
      </c>
      <c r="I120" s="142" t="s">
        <v>45</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371</v>
      </c>
      <c r="B121" s="115" t="s">
        <v>372</v>
      </c>
      <c r="C121" s="116" t="s">
        <v>41</v>
      </c>
      <c r="D121" s="117" t="s">
        <v>18</v>
      </c>
      <c r="E121" s="117" t="n">
        <v>0</v>
      </c>
      <c r="F121" s="118" t="n">
        <v>12</v>
      </c>
      <c r="G121" s="118" t="n">
        <v>2</v>
      </c>
      <c r="H121" s="118" t="n">
        <v>5292</v>
      </c>
      <c r="I121" s="142" t="s">
        <v>45</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373</v>
      </c>
      <c r="B122" s="115" t="s">
        <v>374</v>
      </c>
      <c r="C122" s="116" t="s">
        <v>375</v>
      </c>
      <c r="D122" s="117"/>
      <c r="E122" s="117" t="n">
        <v>0</v>
      </c>
      <c r="F122" s="118" t="s">
        <v>49</v>
      </c>
      <c r="G122" s="118" t="s">
        <v>49</v>
      </c>
      <c r="H122" s="118" t="n">
        <v>5878</v>
      </c>
      <c r="I122" s="142" t="s">
        <v>45</v>
      </c>
      <c r="J122" s="143" t="n">
        <v>2</v>
      </c>
      <c r="K122" s="121" t="n">
        <v>1</v>
      </c>
      <c r="L122" s="126"/>
      <c r="M122" s="123"/>
      <c r="N122" s="127"/>
      <c r="O122" s="123"/>
      <c r="P122" s="127"/>
      <c r="Q122" s="124"/>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376</v>
      </c>
      <c r="B123" s="115" t="s">
        <v>377</v>
      </c>
      <c r="C123" s="116" t="s">
        <v>332</v>
      </c>
      <c r="D123" s="117" t="s">
        <v>18</v>
      </c>
      <c r="E123" s="117" t="n">
        <v>0</v>
      </c>
      <c r="F123" s="118" t="n">
        <v>10</v>
      </c>
      <c r="G123" s="118" t="n">
        <v>1</v>
      </c>
      <c r="H123" s="118" t="n">
        <v>1147</v>
      </c>
      <c r="I123" s="142" t="s">
        <v>45</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378</v>
      </c>
      <c r="B124" s="115" t="s">
        <v>379</v>
      </c>
      <c r="C124" s="116" t="s">
        <v>380</v>
      </c>
      <c r="D124" s="117"/>
      <c r="E124" s="117" t="n">
        <v>0</v>
      </c>
      <c r="F124" s="118" t="s">
        <v>49</v>
      </c>
      <c r="G124" s="118" t="s">
        <v>49</v>
      </c>
      <c r="H124" s="118" t="n">
        <v>1109</v>
      </c>
      <c r="I124" s="142" t="s">
        <v>45</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4" t="s">
        <v>381</v>
      </c>
      <c r="B125" s="115" t="s">
        <v>382</v>
      </c>
      <c r="C125" s="116" t="s">
        <v>41</v>
      </c>
      <c r="D125" s="117" t="s">
        <v>18</v>
      </c>
      <c r="E125" s="117" t="n">
        <v>0</v>
      </c>
      <c r="F125" s="118" t="n">
        <v>13</v>
      </c>
      <c r="G125" s="118" t="n">
        <v>2</v>
      </c>
      <c r="H125" s="118" t="n">
        <v>1119</v>
      </c>
      <c r="I125" s="142" t="s">
        <v>45</v>
      </c>
      <c r="J125" s="143" t="n">
        <v>2</v>
      </c>
      <c r="K125" s="121" t="n">
        <v>1</v>
      </c>
      <c r="L125" s="126"/>
      <c r="M125" s="123"/>
      <c r="N125" s="127"/>
      <c r="O125" s="123"/>
      <c r="P125" s="127"/>
      <c r="Q125" s="124"/>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383</v>
      </c>
      <c r="B126" s="115" t="s">
        <v>384</v>
      </c>
      <c r="C126" s="116" t="s">
        <v>385</v>
      </c>
      <c r="D126" s="117" t="s">
        <v>18</v>
      </c>
      <c r="E126" s="117" t="n">
        <v>0</v>
      </c>
      <c r="F126" s="118" t="n">
        <v>1</v>
      </c>
      <c r="G126" s="118" t="n">
        <v>3</v>
      </c>
      <c r="H126" s="118" t="n">
        <v>5583</v>
      </c>
      <c r="I126" s="142" t="s">
        <v>45</v>
      </c>
      <c r="J126" s="143" t="n">
        <v>2</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386</v>
      </c>
      <c r="B127" s="115" t="s">
        <v>387</v>
      </c>
      <c r="C127" s="116" t="s">
        <v>77</v>
      </c>
      <c r="D127" s="117"/>
      <c r="E127" s="117" t="n">
        <v>0</v>
      </c>
      <c r="F127" s="118" t="s">
        <v>49</v>
      </c>
      <c r="G127" s="118" t="s">
        <v>49</v>
      </c>
      <c r="H127" s="118" t="n">
        <v>19715</v>
      </c>
      <c r="I127" s="142" t="s">
        <v>45</v>
      </c>
      <c r="J127" s="143" t="n">
        <v>2</v>
      </c>
      <c r="K127" s="121" t="n">
        <v>1</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388</v>
      </c>
      <c r="B128" s="115" t="s">
        <v>389</v>
      </c>
      <c r="C128" s="116" t="s">
        <v>332</v>
      </c>
      <c r="D128" s="117" t="s">
        <v>18</v>
      </c>
      <c r="E128" s="117" t="n">
        <v>0</v>
      </c>
      <c r="F128" s="118" t="n">
        <v>12</v>
      </c>
      <c r="G128" s="118" t="n">
        <v>1</v>
      </c>
      <c r="H128" s="118" t="n">
        <v>1138</v>
      </c>
      <c r="I128" s="142" t="s">
        <v>45</v>
      </c>
      <c r="J128" s="143" t="n">
        <v>2</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390</v>
      </c>
      <c r="B129" s="115" t="s">
        <v>391</v>
      </c>
      <c r="C129" s="116" t="s">
        <v>392</v>
      </c>
      <c r="D129" s="117"/>
      <c r="E129" s="117" t="n">
        <v>0</v>
      </c>
      <c r="F129" s="118" t="s">
        <v>49</v>
      </c>
      <c r="G129" s="118" t="s">
        <v>49</v>
      </c>
      <c r="H129" s="118" t="n">
        <v>6086</v>
      </c>
      <c r="I129" s="142" t="s">
        <v>45</v>
      </c>
      <c r="J129" s="143" t="n">
        <v>2</v>
      </c>
      <c r="K129" s="121" t="n">
        <v>1</v>
      </c>
      <c r="L129" s="126"/>
      <c r="M129" s="123"/>
      <c r="N129" s="127"/>
      <c r="O129" s="123"/>
      <c r="P129" s="127"/>
      <c r="Q129" s="124"/>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4" t="s">
        <v>393</v>
      </c>
      <c r="B130" s="115" t="s">
        <v>394</v>
      </c>
      <c r="C130" s="116" t="s">
        <v>392</v>
      </c>
      <c r="D130" s="117" t="s">
        <v>18</v>
      </c>
      <c r="E130" s="117" t="n">
        <v>0</v>
      </c>
      <c r="F130" s="118" t="n">
        <v>14</v>
      </c>
      <c r="G130" s="118" t="n">
        <v>3</v>
      </c>
      <c r="H130" s="118" t="n">
        <v>6085</v>
      </c>
      <c r="I130" s="142" t="s">
        <v>45</v>
      </c>
      <c r="J130" s="143" t="n">
        <v>2</v>
      </c>
      <c r="K130" s="121" t="n">
        <v>1</v>
      </c>
      <c r="L130" s="122" t="s">
        <v>390</v>
      </c>
      <c r="M130" s="123" t="s">
        <v>395</v>
      </c>
      <c r="N130" s="149" t="s">
        <v>396</v>
      </c>
      <c r="O130" s="148" t="s">
        <v>397</v>
      </c>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4" t="s">
        <v>398</v>
      </c>
      <c r="B131" s="115" t="s">
        <v>399</v>
      </c>
      <c r="C131" s="116" t="s">
        <v>400</v>
      </c>
      <c r="D131" s="117" t="s">
        <v>18</v>
      </c>
      <c r="E131" s="117" t="n">
        <v>0</v>
      </c>
      <c r="F131" s="118" t="n">
        <v>12</v>
      </c>
      <c r="G131" s="118" t="n">
        <v>2</v>
      </c>
      <c r="H131" s="118" t="n">
        <v>5275</v>
      </c>
      <c r="I131" s="142" t="s">
        <v>45</v>
      </c>
      <c r="J131" s="143" t="n">
        <v>2</v>
      </c>
      <c r="K131" s="121" t="n">
        <v>1</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14" t="s">
        <v>401</v>
      </c>
      <c r="B132" s="115" t="s">
        <v>402</v>
      </c>
      <c r="C132" s="116" t="s">
        <v>403</v>
      </c>
      <c r="D132" s="117"/>
      <c r="E132" s="117" t="n">
        <v>0</v>
      </c>
      <c r="F132" s="118" t="s">
        <v>49</v>
      </c>
      <c r="G132" s="118" t="s">
        <v>49</v>
      </c>
      <c r="H132" s="118" t="n">
        <v>5276</v>
      </c>
      <c r="I132" s="142" t="s">
        <v>45</v>
      </c>
      <c r="J132" s="143" t="n">
        <v>2</v>
      </c>
      <c r="K132" s="121" t="n">
        <v>1</v>
      </c>
      <c r="L132" s="126"/>
      <c r="M132" s="123"/>
      <c r="N132" s="127"/>
      <c r="O132" s="123"/>
      <c r="P132" s="127"/>
      <c r="Q132" s="124"/>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14" t="s">
        <v>404</v>
      </c>
      <c r="B133" s="115" t="s">
        <v>405</v>
      </c>
      <c r="C133" s="116" t="s">
        <v>406</v>
      </c>
      <c r="D133" s="117" t="s">
        <v>18</v>
      </c>
      <c r="E133" s="117" t="n">
        <v>0</v>
      </c>
      <c r="F133" s="118" t="n">
        <v>15</v>
      </c>
      <c r="G133" s="118" t="n">
        <v>3</v>
      </c>
      <c r="H133" s="118" t="n">
        <v>5277</v>
      </c>
      <c r="I133" s="142" t="s">
        <v>45</v>
      </c>
      <c r="J133" s="143" t="n">
        <v>2</v>
      </c>
      <c r="K133" s="121" t="n">
        <v>1</v>
      </c>
      <c r="L133" s="126"/>
      <c r="M133" s="123"/>
      <c r="N133" s="127"/>
      <c r="O133" s="123"/>
      <c r="P133" s="127"/>
      <c r="Q133" s="124"/>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407</v>
      </c>
      <c r="B134" s="115" t="s">
        <v>408</v>
      </c>
      <c r="C134" s="116" t="s">
        <v>409</v>
      </c>
      <c r="D134" s="117"/>
      <c r="E134" s="117" t="n">
        <v>0</v>
      </c>
      <c r="F134" s="118" t="s">
        <v>49</v>
      </c>
      <c r="G134" s="118" t="s">
        <v>49</v>
      </c>
      <c r="H134" s="118" t="n">
        <v>5274</v>
      </c>
      <c r="I134" s="142" t="s">
        <v>45</v>
      </c>
      <c r="J134" s="143" t="n">
        <v>2</v>
      </c>
      <c r="K134" s="121" t="n">
        <v>1</v>
      </c>
      <c r="L134" s="126"/>
      <c r="M134" s="123"/>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14" t="s">
        <v>410</v>
      </c>
      <c r="B135" s="115" t="s">
        <v>411</v>
      </c>
      <c r="C135" s="116" t="s">
        <v>41</v>
      </c>
      <c r="D135" s="117"/>
      <c r="E135" s="117" t="n">
        <v>0</v>
      </c>
      <c r="F135" s="118" t="s">
        <v>49</v>
      </c>
      <c r="G135" s="118" t="s">
        <v>49</v>
      </c>
      <c r="H135" s="118" t="n">
        <v>6304</v>
      </c>
      <c r="I135" s="142" t="s">
        <v>45</v>
      </c>
      <c r="J135" s="143" t="n">
        <v>2</v>
      </c>
      <c r="K135" s="121" t="n">
        <v>1</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14" t="s">
        <v>412</v>
      </c>
      <c r="B136" s="115" t="s">
        <v>413</v>
      </c>
      <c r="C136" s="147" t="s">
        <v>414</v>
      </c>
      <c r="D136" s="117" t="s">
        <v>18</v>
      </c>
      <c r="E136" s="117" t="n">
        <v>0</v>
      </c>
      <c r="F136" s="141" t="n">
        <v>13</v>
      </c>
      <c r="G136" s="141" t="n">
        <v>2</v>
      </c>
      <c r="H136" s="141" t="n">
        <v>37029</v>
      </c>
      <c r="I136" s="142" t="s">
        <v>45</v>
      </c>
      <c r="J136" s="143" t="n">
        <v>2</v>
      </c>
      <c r="K136" s="121" t="n">
        <v>1</v>
      </c>
      <c r="L136" s="126" t="s">
        <v>415</v>
      </c>
      <c r="M136" s="148" t="s">
        <v>416</v>
      </c>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14" t="s">
        <v>417</v>
      </c>
      <c r="B137" s="115" t="s">
        <v>418</v>
      </c>
      <c r="C137" s="116" t="s">
        <v>419</v>
      </c>
      <c r="D137" s="117" t="s">
        <v>18</v>
      </c>
      <c r="E137" s="117" t="n">
        <v>0</v>
      </c>
      <c r="F137" s="118" t="n">
        <v>11</v>
      </c>
      <c r="G137" s="118" t="n">
        <v>2</v>
      </c>
      <c r="H137" s="118" t="n">
        <v>1167</v>
      </c>
      <c r="I137" s="142" t="s">
        <v>45</v>
      </c>
      <c r="J137" s="143" t="n">
        <v>2</v>
      </c>
      <c r="K137" s="121" t="n">
        <v>1</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14" t="s">
        <v>420</v>
      </c>
      <c r="B138" s="115" t="s">
        <v>421</v>
      </c>
      <c r="C138" s="116" t="s">
        <v>41</v>
      </c>
      <c r="D138" s="117" t="s">
        <v>18</v>
      </c>
      <c r="E138" s="117" t="n">
        <v>0</v>
      </c>
      <c r="F138" s="118" t="n">
        <v>10</v>
      </c>
      <c r="G138" s="118" t="n">
        <v>1</v>
      </c>
      <c r="H138" s="118" t="n">
        <v>1142</v>
      </c>
      <c r="I138" s="142" t="s">
        <v>45</v>
      </c>
      <c r="J138" s="143" t="n">
        <v>2</v>
      </c>
      <c r="K138" s="121" t="n">
        <v>1</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4" t="s">
        <v>422</v>
      </c>
      <c r="B139" s="115" t="s">
        <v>423</v>
      </c>
      <c r="C139" s="116" t="s">
        <v>127</v>
      </c>
      <c r="D139" s="117"/>
      <c r="E139" s="117" t="n">
        <v>0</v>
      </c>
      <c r="F139" s="118" t="s">
        <v>49</v>
      </c>
      <c r="G139" s="118" t="s">
        <v>49</v>
      </c>
      <c r="H139" s="118" t="n">
        <v>23704</v>
      </c>
      <c r="I139" s="142" t="s">
        <v>45</v>
      </c>
      <c r="J139" s="143" t="n">
        <v>2</v>
      </c>
      <c r="K139" s="121" t="n">
        <v>1</v>
      </c>
      <c r="L139" s="126" t="s">
        <v>424</v>
      </c>
      <c r="M139" s="123" t="s">
        <v>425</v>
      </c>
      <c r="N139" s="153"/>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14" t="s">
        <v>426</v>
      </c>
      <c r="B140" s="115" t="s">
        <v>427</v>
      </c>
      <c r="C140" s="116" t="s">
        <v>127</v>
      </c>
      <c r="D140" s="117"/>
      <c r="E140" s="117" t="n">
        <v>0</v>
      </c>
      <c r="F140" s="118" t="s">
        <v>49</v>
      </c>
      <c r="G140" s="118" t="s">
        <v>49</v>
      </c>
      <c r="H140" s="118" t="n">
        <v>23601</v>
      </c>
      <c r="I140" s="142" t="s">
        <v>45</v>
      </c>
      <c r="J140" s="143" t="n">
        <v>2</v>
      </c>
      <c r="K140" s="121" t="n">
        <v>1</v>
      </c>
      <c r="L140" s="122" t="s">
        <v>428</v>
      </c>
      <c r="M140" s="123" t="s">
        <v>429</v>
      </c>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430</v>
      </c>
      <c r="B141" s="115" t="s">
        <v>431</v>
      </c>
      <c r="C141" s="116" t="s">
        <v>127</v>
      </c>
      <c r="D141" s="117" t="s">
        <v>18</v>
      </c>
      <c r="E141" s="117" t="n">
        <v>0</v>
      </c>
      <c r="F141" s="118" t="n">
        <v>3</v>
      </c>
      <c r="G141" s="118" t="n">
        <v>2</v>
      </c>
      <c r="H141" s="118" t="n">
        <v>19725</v>
      </c>
      <c r="I141" s="142" t="s">
        <v>45</v>
      </c>
      <c r="J141" s="143" t="n">
        <v>2</v>
      </c>
      <c r="K141" s="121" t="n">
        <v>1</v>
      </c>
      <c r="L141" s="126" t="s">
        <v>432</v>
      </c>
      <c r="M141" s="148" t="s">
        <v>433</v>
      </c>
      <c r="N141" s="151"/>
      <c r="O141" s="148"/>
      <c r="P141" s="149"/>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434</v>
      </c>
      <c r="B142" s="115" t="s">
        <v>435</v>
      </c>
      <c r="C142" s="116" t="s">
        <v>436</v>
      </c>
      <c r="D142" s="117" t="s">
        <v>18</v>
      </c>
      <c r="E142" s="117" t="n">
        <v>0</v>
      </c>
      <c r="F142" s="118" t="n">
        <v>4</v>
      </c>
      <c r="G142" s="118" t="n">
        <v>1</v>
      </c>
      <c r="H142" s="118" t="n">
        <v>1169</v>
      </c>
      <c r="I142" s="142" t="s">
        <v>45</v>
      </c>
      <c r="J142" s="143" t="n">
        <v>2</v>
      </c>
      <c r="K142" s="121" t="n">
        <v>1</v>
      </c>
      <c r="L142" s="126"/>
      <c r="M142" s="123"/>
      <c r="N142" s="127"/>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4" t="s">
        <v>437</v>
      </c>
      <c r="B143" s="115" t="s">
        <v>438</v>
      </c>
      <c r="C143" s="116" t="s">
        <v>227</v>
      </c>
      <c r="D143" s="117" t="s">
        <v>18</v>
      </c>
      <c r="E143" s="117" t="n">
        <v>0</v>
      </c>
      <c r="F143" s="118" t="n">
        <v>13</v>
      </c>
      <c r="G143" s="118" t="n">
        <v>3</v>
      </c>
      <c r="H143" s="118" t="n">
        <v>1148</v>
      </c>
      <c r="I143" s="142" t="s">
        <v>45</v>
      </c>
      <c r="J143" s="143" t="n">
        <v>2</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28"/>
      <c r="B144" s="129" t="s">
        <v>439</v>
      </c>
      <c r="C144" s="130"/>
      <c r="D144" s="131" t="s">
        <v>18</v>
      </c>
      <c r="E144" s="131" t="n">
        <v>1</v>
      </c>
      <c r="F144" s="132"/>
      <c r="G144" s="132"/>
      <c r="H144" s="133"/>
      <c r="I144" s="134" t="s">
        <v>440</v>
      </c>
      <c r="J144" s="135" t="n">
        <v>3</v>
      </c>
      <c r="K144" s="135"/>
      <c r="L144" s="136"/>
      <c r="M144" s="134"/>
      <c r="N144" s="134"/>
      <c r="O144" s="134"/>
      <c r="P144" s="134"/>
      <c r="Q144" s="13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4" t="s">
        <v>441</v>
      </c>
      <c r="B145" s="115" t="s">
        <v>442</v>
      </c>
      <c r="C145" s="147" t="s">
        <v>443</v>
      </c>
      <c r="D145" s="117" t="s">
        <v>18</v>
      </c>
      <c r="E145" s="117" t="n">
        <v>0</v>
      </c>
      <c r="F145" s="141" t="n">
        <v>17</v>
      </c>
      <c r="G145" s="141" t="n">
        <v>3</v>
      </c>
      <c r="H145" s="141" t="n">
        <v>19600</v>
      </c>
      <c r="I145" s="125" t="s">
        <v>440</v>
      </c>
      <c r="J145" s="120" t="n">
        <v>3</v>
      </c>
      <c r="K145" s="121" t="n">
        <v>1</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4" t="s">
        <v>444</v>
      </c>
      <c r="B146" s="115" t="s">
        <v>445</v>
      </c>
      <c r="C146" s="147" t="s">
        <v>446</v>
      </c>
      <c r="D146" s="117"/>
      <c r="E146" s="117" t="n">
        <v>0</v>
      </c>
      <c r="F146" s="118" t="s">
        <v>49</v>
      </c>
      <c r="G146" s="118" t="s">
        <v>49</v>
      </c>
      <c r="H146" s="141" t="n">
        <v>9675</v>
      </c>
      <c r="I146" s="125" t="s">
        <v>440</v>
      </c>
      <c r="J146" s="120" t="n">
        <v>3</v>
      </c>
      <c r="K146" s="121" t="n">
        <v>3</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447</v>
      </c>
      <c r="B147" s="115" t="s">
        <v>448</v>
      </c>
      <c r="C147" s="147" t="s">
        <v>449</v>
      </c>
      <c r="D147" s="117"/>
      <c r="E147" s="117" t="n">
        <v>0</v>
      </c>
      <c r="F147" s="118" t="s">
        <v>49</v>
      </c>
      <c r="G147" s="118" t="s">
        <v>49</v>
      </c>
      <c r="H147" s="141" t="n">
        <v>19614</v>
      </c>
      <c r="I147" s="125" t="s">
        <v>440</v>
      </c>
      <c r="J147" s="120" t="n">
        <v>3</v>
      </c>
      <c r="K147" s="121" t="n">
        <v>1</v>
      </c>
      <c r="L147" s="126"/>
      <c r="M147" s="123"/>
      <c r="N147" s="127"/>
      <c r="O147" s="123"/>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450</v>
      </c>
      <c r="B148" s="115" t="s">
        <v>451</v>
      </c>
      <c r="C148" s="147" t="s">
        <v>452</v>
      </c>
      <c r="D148" s="117" t="s">
        <v>18</v>
      </c>
      <c r="E148" s="117" t="n">
        <v>0</v>
      </c>
      <c r="F148" s="141" t="n">
        <v>16</v>
      </c>
      <c r="G148" s="141" t="n">
        <v>3</v>
      </c>
      <c r="H148" s="141" t="n">
        <v>10217</v>
      </c>
      <c r="I148" s="125" t="s">
        <v>440</v>
      </c>
      <c r="J148" s="120" t="n">
        <v>3</v>
      </c>
      <c r="K148" s="121" t="n">
        <v>1</v>
      </c>
      <c r="L148" s="126"/>
      <c r="M148" s="123"/>
      <c r="N148" s="153"/>
      <c r="O148" s="123"/>
      <c r="P148" s="153"/>
      <c r="Q148" s="123"/>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453</v>
      </c>
      <c r="B149" s="115" t="s">
        <v>454</v>
      </c>
      <c r="C149" s="116" t="s">
        <v>455</v>
      </c>
      <c r="D149" s="117"/>
      <c r="E149" s="117" t="n">
        <v>0</v>
      </c>
      <c r="F149" s="118" t="s">
        <v>49</v>
      </c>
      <c r="G149" s="118" t="s">
        <v>49</v>
      </c>
      <c r="H149" s="118" t="n">
        <v>19737</v>
      </c>
      <c r="I149" s="125" t="s">
        <v>440</v>
      </c>
      <c r="J149" s="120" t="n">
        <v>3</v>
      </c>
      <c r="K149" s="121" t="n">
        <v>3</v>
      </c>
      <c r="L149" s="126"/>
      <c r="M149" s="123"/>
      <c r="N149" s="127"/>
      <c r="O149" s="123"/>
      <c r="P149" s="127"/>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14" t="s">
        <v>456</v>
      </c>
      <c r="B150" s="115" t="s">
        <v>457</v>
      </c>
      <c r="C150" s="116" t="s">
        <v>458</v>
      </c>
      <c r="D150" s="117"/>
      <c r="E150" s="117" t="n">
        <v>0</v>
      </c>
      <c r="F150" s="118" t="s">
        <v>49</v>
      </c>
      <c r="G150" s="118" t="s">
        <v>49</v>
      </c>
      <c r="H150" s="118" t="n">
        <v>19738</v>
      </c>
      <c r="I150" s="125" t="s">
        <v>440</v>
      </c>
      <c r="J150" s="120" t="n">
        <v>3</v>
      </c>
      <c r="K150" s="121" t="n">
        <v>3</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28"/>
      <c r="B151" s="129" t="s">
        <v>459</v>
      </c>
      <c r="C151" s="130"/>
      <c r="D151" s="131" t="s">
        <v>18</v>
      </c>
      <c r="E151" s="131" t="n">
        <v>1</v>
      </c>
      <c r="F151" s="132"/>
      <c r="G151" s="132"/>
      <c r="H151" s="154"/>
      <c r="I151" s="134" t="s">
        <v>460</v>
      </c>
      <c r="J151" s="135" t="n">
        <v>4</v>
      </c>
      <c r="K151" s="135"/>
      <c r="L151" s="136"/>
      <c r="M151" s="134"/>
      <c r="N151" s="134"/>
      <c r="O151" s="134"/>
      <c r="P151" s="134"/>
      <c r="Q151" s="137"/>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28"/>
      <c r="B152" s="155" t="s">
        <v>461</v>
      </c>
      <c r="C152" s="130"/>
      <c r="D152" s="131" t="s">
        <v>18</v>
      </c>
      <c r="E152" s="131" t="n">
        <v>1</v>
      </c>
      <c r="F152" s="132"/>
      <c r="G152" s="132"/>
      <c r="H152" s="154"/>
      <c r="I152" s="134" t="s">
        <v>460</v>
      </c>
      <c r="J152" s="135" t="n">
        <v>4</v>
      </c>
      <c r="K152" s="135"/>
      <c r="L152" s="136"/>
      <c r="M152" s="134"/>
      <c r="N152" s="134"/>
      <c r="O152" s="134"/>
      <c r="P152" s="134"/>
      <c r="Q152" s="137"/>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14" t="s">
        <v>462</v>
      </c>
      <c r="B153" s="115" t="s">
        <v>463</v>
      </c>
      <c r="C153" s="147" t="s">
        <v>464</v>
      </c>
      <c r="D153" s="117" t="s">
        <v>18</v>
      </c>
      <c r="E153" s="117" t="n">
        <v>0</v>
      </c>
      <c r="F153" s="141" t="n">
        <v>14</v>
      </c>
      <c r="G153" s="141" t="n">
        <v>2</v>
      </c>
      <c r="H153" s="141" t="n">
        <v>10206</v>
      </c>
      <c r="I153" s="125" t="s">
        <v>465</v>
      </c>
      <c r="J153" s="120" t="n">
        <v>4</v>
      </c>
      <c r="K153" s="121" t="n">
        <v>2</v>
      </c>
      <c r="L153" s="126" t="s">
        <v>466</v>
      </c>
      <c r="M153" s="148" t="s">
        <v>467</v>
      </c>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4" t="s">
        <v>468</v>
      </c>
      <c r="B154" s="156" t="s">
        <v>469</v>
      </c>
      <c r="C154" s="147" t="s">
        <v>464</v>
      </c>
      <c r="D154" s="117"/>
      <c r="E154" s="117" t="n">
        <v>0</v>
      </c>
      <c r="F154" s="118" t="s">
        <v>49</v>
      </c>
      <c r="G154" s="118" t="s">
        <v>49</v>
      </c>
      <c r="H154" s="141" t="n">
        <v>19515</v>
      </c>
      <c r="I154" s="125" t="s">
        <v>465</v>
      </c>
      <c r="J154" s="120" t="n">
        <v>4</v>
      </c>
      <c r="K154" s="121" t="n">
        <v>3</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4" t="s">
        <v>470</v>
      </c>
      <c r="B155" s="115" t="s">
        <v>471</v>
      </c>
      <c r="C155" s="116" t="s">
        <v>464</v>
      </c>
      <c r="D155" s="117"/>
      <c r="E155" s="117" t="n">
        <v>0</v>
      </c>
      <c r="F155" s="118" t="s">
        <v>49</v>
      </c>
      <c r="G155" s="118" t="s">
        <v>49</v>
      </c>
      <c r="H155" s="118" t="n">
        <v>19531</v>
      </c>
      <c r="I155" s="125" t="s">
        <v>465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4" t="s">
        <v>472</v>
      </c>
      <c r="B156" s="115" t="s">
        <v>473</v>
      </c>
      <c r="C156" s="147" t="s">
        <v>474</v>
      </c>
      <c r="D156" s="117"/>
      <c r="E156" s="117" t="n">
        <v>0</v>
      </c>
      <c r="F156" s="118" t="s">
        <v>49</v>
      </c>
      <c r="G156" s="118" t="s">
        <v>49</v>
      </c>
      <c r="H156" s="141" t="n">
        <v>19562</v>
      </c>
      <c r="I156" s="125" t="s">
        <v>465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4" t="s">
        <v>475</v>
      </c>
      <c r="B157" s="115" t="s">
        <v>476</v>
      </c>
      <c r="C157" s="147" t="s">
        <v>477</v>
      </c>
      <c r="D157" s="117"/>
      <c r="E157" s="117" t="n">
        <v>0</v>
      </c>
      <c r="F157" s="118" t="s">
        <v>49</v>
      </c>
      <c r="G157" s="118" t="s">
        <v>49</v>
      </c>
      <c r="H157" s="141" t="n">
        <v>19563</v>
      </c>
      <c r="I157" s="125" t="s">
        <v>465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4" t="s">
        <v>478</v>
      </c>
      <c r="B158" s="115" t="s">
        <v>479</v>
      </c>
      <c r="C158" s="116" t="s">
        <v>480</v>
      </c>
      <c r="D158" s="117"/>
      <c r="E158" s="117" t="n">
        <v>0</v>
      </c>
      <c r="F158" s="118" t="s">
        <v>49</v>
      </c>
      <c r="G158" s="118" t="s">
        <v>49</v>
      </c>
      <c r="H158" s="118" t="n">
        <v>19564</v>
      </c>
      <c r="I158" s="125" t="s">
        <v>465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4" t="s">
        <v>481</v>
      </c>
      <c r="B159" s="115" t="s">
        <v>482</v>
      </c>
      <c r="C159" s="147" t="s">
        <v>483</v>
      </c>
      <c r="D159" s="117"/>
      <c r="E159" s="117" t="n">
        <v>0</v>
      </c>
      <c r="F159" s="118" t="s">
        <v>49</v>
      </c>
      <c r="G159" s="118" t="s">
        <v>49</v>
      </c>
      <c r="H159" s="141" t="n">
        <v>19593</v>
      </c>
      <c r="I159" s="125" t="s">
        <v>465</v>
      </c>
      <c r="J159" s="120" t="n">
        <v>4</v>
      </c>
      <c r="K159" s="121" t="n">
        <v>1</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4" t="s">
        <v>484</v>
      </c>
      <c r="B160" s="115" t="s">
        <v>485</v>
      </c>
      <c r="C160" s="147" t="s">
        <v>486</v>
      </c>
      <c r="D160" s="117" t="s">
        <v>18</v>
      </c>
      <c r="E160" s="117" t="n">
        <v>0</v>
      </c>
      <c r="F160" s="141" t="n">
        <v>14</v>
      </c>
      <c r="G160" s="141" t="n">
        <v>2</v>
      </c>
      <c r="H160" s="141" t="n">
        <v>1185</v>
      </c>
      <c r="I160" s="125" t="s">
        <v>465</v>
      </c>
      <c r="J160" s="120" t="n">
        <v>4</v>
      </c>
      <c r="K160" s="121" t="n">
        <v>1</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4" t="s">
        <v>487</v>
      </c>
      <c r="B161" s="115" t="s">
        <v>488</v>
      </c>
      <c r="C161" s="147" t="s">
        <v>489</v>
      </c>
      <c r="D161" s="117" t="s">
        <v>18</v>
      </c>
      <c r="E161" s="117" t="n">
        <v>0</v>
      </c>
      <c r="F161" s="141" t="n">
        <v>15</v>
      </c>
      <c r="G161" s="141" t="n">
        <v>2</v>
      </c>
      <c r="H161" s="141" t="n">
        <v>1186</v>
      </c>
      <c r="I161" s="125" t="s">
        <v>465</v>
      </c>
      <c r="J161" s="120" t="n">
        <v>4</v>
      </c>
      <c r="K161" s="121" t="n">
        <v>1</v>
      </c>
      <c r="L161" s="122"/>
      <c r="M161" s="148" t="s">
        <v>490</v>
      </c>
      <c r="N161" s="123"/>
      <c r="O161" s="123"/>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4" t="s">
        <v>491</v>
      </c>
      <c r="B162" s="115" t="s">
        <v>492</v>
      </c>
      <c r="C162" s="147" t="s">
        <v>493</v>
      </c>
      <c r="D162" s="117"/>
      <c r="E162" s="117" t="n">
        <v>0</v>
      </c>
      <c r="F162" s="118" t="s">
        <v>49</v>
      </c>
      <c r="G162" s="118" t="s">
        <v>49</v>
      </c>
      <c r="H162" s="141" t="n">
        <v>1182</v>
      </c>
      <c r="I162" s="125" t="s">
        <v>465</v>
      </c>
      <c r="J162" s="120" t="n">
        <v>4</v>
      </c>
      <c r="K162" s="121" t="n">
        <v>1</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4" t="s">
        <v>494</v>
      </c>
      <c r="B163" s="115" t="s">
        <v>495</v>
      </c>
      <c r="C163" s="147" t="s">
        <v>464</v>
      </c>
      <c r="D163" s="117"/>
      <c r="E163" s="117" t="n">
        <v>0</v>
      </c>
      <c r="F163" s="118" t="s">
        <v>49</v>
      </c>
      <c r="G163" s="118" t="s">
        <v>49</v>
      </c>
      <c r="H163" s="141" t="n">
        <v>1176</v>
      </c>
      <c r="I163" s="125" t="s">
        <v>465</v>
      </c>
      <c r="J163" s="120" t="n">
        <v>4</v>
      </c>
      <c r="K163" s="121" t="n">
        <v>3</v>
      </c>
      <c r="L163" s="126" t="s">
        <v>496</v>
      </c>
      <c r="M163" s="123" t="s">
        <v>497</v>
      </c>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498</v>
      </c>
      <c r="B164" s="115" t="s">
        <v>499</v>
      </c>
      <c r="C164" s="147" t="s">
        <v>500</v>
      </c>
      <c r="D164" s="117"/>
      <c r="E164" s="117" t="n">
        <v>0</v>
      </c>
      <c r="F164" s="118" t="s">
        <v>49</v>
      </c>
      <c r="G164" s="118" t="s">
        <v>49</v>
      </c>
      <c r="H164" s="141" t="n">
        <v>19624</v>
      </c>
      <c r="I164" s="125" t="s">
        <v>465</v>
      </c>
      <c r="J164" s="120" t="n">
        <v>4</v>
      </c>
      <c r="K164" s="121" t="n">
        <v>3</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501</v>
      </c>
      <c r="B165" s="115" t="s">
        <v>502</v>
      </c>
      <c r="C165" s="147" t="s">
        <v>503</v>
      </c>
      <c r="D165" s="117"/>
      <c r="E165" s="117" t="n">
        <v>0</v>
      </c>
      <c r="F165" s="118" t="s">
        <v>49</v>
      </c>
      <c r="G165" s="118" t="s">
        <v>49</v>
      </c>
      <c r="H165" s="141" t="n">
        <v>19786</v>
      </c>
      <c r="I165" s="125" t="s">
        <v>465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4" t="s">
        <v>504</v>
      </c>
      <c r="B166" s="115" t="s">
        <v>505</v>
      </c>
      <c r="C166" s="116" t="s">
        <v>506</v>
      </c>
      <c r="D166" s="117" t="s">
        <v>18</v>
      </c>
      <c r="E166" s="117" t="n">
        <v>0</v>
      </c>
      <c r="F166" s="118" t="n">
        <v>19</v>
      </c>
      <c r="G166" s="118" t="n">
        <v>3</v>
      </c>
      <c r="H166" s="118" t="n">
        <v>19820</v>
      </c>
      <c r="I166" s="125" t="s">
        <v>465</v>
      </c>
      <c r="J166" s="120" t="n">
        <v>4</v>
      </c>
      <c r="K166" s="121" t="n">
        <v>2</v>
      </c>
      <c r="L166" s="126" t="s">
        <v>507</v>
      </c>
      <c r="M166" s="157" t="s">
        <v>508</v>
      </c>
      <c r="N166" s="127"/>
      <c r="O166" s="158" t="s">
        <v>509</v>
      </c>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4" t="s">
        <v>510</v>
      </c>
      <c r="B167" s="115" t="s">
        <v>511</v>
      </c>
      <c r="C167" s="116" t="s">
        <v>512</v>
      </c>
      <c r="D167" s="117"/>
      <c r="E167" s="117" t="n">
        <v>0</v>
      </c>
      <c r="F167" s="118" t="s">
        <v>49</v>
      </c>
      <c r="G167" s="118" t="s">
        <v>49</v>
      </c>
      <c r="H167" s="118" t="n">
        <v>19821</v>
      </c>
      <c r="I167" s="119" t="s">
        <v>465</v>
      </c>
      <c r="J167" s="120" t="n">
        <v>4</v>
      </c>
      <c r="K167" s="121" t="n">
        <v>2</v>
      </c>
      <c r="L167" s="122"/>
      <c r="M167" s="123"/>
      <c r="N167" s="159"/>
      <c r="O167" s="123"/>
      <c r="P167" s="123"/>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4" t="s">
        <v>513</v>
      </c>
      <c r="B168" s="115" t="s">
        <v>514</v>
      </c>
      <c r="C168" s="147" t="s">
        <v>515</v>
      </c>
      <c r="D168" s="117" t="s">
        <v>18</v>
      </c>
      <c r="E168" s="117" t="n">
        <v>0</v>
      </c>
      <c r="F168" s="141" t="n">
        <v>20</v>
      </c>
      <c r="G168" s="141" t="n">
        <v>3</v>
      </c>
      <c r="H168" s="141" t="n">
        <v>10209</v>
      </c>
      <c r="I168" s="119" t="s">
        <v>465</v>
      </c>
      <c r="J168" s="120" t="n">
        <v>4</v>
      </c>
      <c r="K168" s="121" t="n">
        <v>2</v>
      </c>
      <c r="L168" s="122" t="s">
        <v>516</v>
      </c>
      <c r="M168" s="148" t="s">
        <v>517</v>
      </c>
      <c r="N168" s="123"/>
      <c r="O168" s="123"/>
      <c r="P168" s="123"/>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518</v>
      </c>
      <c r="B169" s="115" t="s">
        <v>519</v>
      </c>
      <c r="C169" s="116" t="s">
        <v>520</v>
      </c>
      <c r="D169" s="117"/>
      <c r="E169" s="117" t="n">
        <v>0</v>
      </c>
      <c r="F169" s="118" t="s">
        <v>49</v>
      </c>
      <c r="G169" s="118" t="s">
        <v>49</v>
      </c>
      <c r="H169" s="118" t="n">
        <v>19823</v>
      </c>
      <c r="I169" s="125" t="s">
        <v>465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521</v>
      </c>
      <c r="B170" s="115" t="s">
        <v>522</v>
      </c>
      <c r="C170" s="147" t="s">
        <v>523</v>
      </c>
      <c r="D170" s="117"/>
      <c r="E170" s="117" t="n">
        <v>0</v>
      </c>
      <c r="F170" s="118" t="s">
        <v>49</v>
      </c>
      <c r="G170" s="118" t="s">
        <v>49</v>
      </c>
      <c r="H170" s="141" t="n">
        <v>19824</v>
      </c>
      <c r="I170" s="125" t="s">
        <v>465</v>
      </c>
      <c r="J170" s="120" t="n">
        <v>4</v>
      </c>
      <c r="K170" s="121" t="n">
        <v>2</v>
      </c>
      <c r="L170" s="126"/>
      <c r="M170" s="123"/>
      <c r="N170" s="127"/>
      <c r="O170" s="123"/>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4" t="s">
        <v>524</v>
      </c>
      <c r="B171" s="115" t="s">
        <v>525</v>
      </c>
      <c r="C171" s="147" t="s">
        <v>526</v>
      </c>
      <c r="D171" s="117"/>
      <c r="E171" s="117" t="n">
        <v>0</v>
      </c>
      <c r="F171" s="118" t="s">
        <v>49</v>
      </c>
      <c r="G171" s="118" t="s">
        <v>49</v>
      </c>
      <c r="H171" s="141" t="n">
        <v>19825</v>
      </c>
      <c r="I171" s="125" t="s">
        <v>465</v>
      </c>
      <c r="J171" s="120" t="n">
        <v>4</v>
      </c>
      <c r="K171" s="121" t="n">
        <v>2</v>
      </c>
      <c r="L171" s="126" t="s">
        <v>527</v>
      </c>
      <c r="M171" s="123" t="s">
        <v>528</v>
      </c>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4" t="s">
        <v>529</v>
      </c>
      <c r="B172" s="115" t="s">
        <v>530</v>
      </c>
      <c r="C172" s="116" t="s">
        <v>127</v>
      </c>
      <c r="D172" s="117"/>
      <c r="E172" s="117" t="n">
        <v>0</v>
      </c>
      <c r="F172" s="118" t="s">
        <v>49</v>
      </c>
      <c r="G172" s="118" t="s">
        <v>49</v>
      </c>
      <c r="H172" s="118" t="n">
        <v>19826</v>
      </c>
      <c r="I172" s="125" t="s">
        <v>465</v>
      </c>
      <c r="J172" s="120" t="n">
        <v>4</v>
      </c>
      <c r="K172" s="121" t="n">
        <v>3</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4" t="s">
        <v>531</v>
      </c>
      <c r="B173" s="115" t="s">
        <v>532</v>
      </c>
      <c r="C173" s="147" t="s">
        <v>533</v>
      </c>
      <c r="D173" s="117"/>
      <c r="E173" s="117" t="n">
        <v>0</v>
      </c>
      <c r="F173" s="118" t="s">
        <v>49</v>
      </c>
      <c r="G173" s="118" t="s">
        <v>49</v>
      </c>
      <c r="H173" s="141" t="n">
        <v>19827</v>
      </c>
      <c r="I173" s="125" t="s">
        <v>465</v>
      </c>
      <c r="J173" s="120" t="n">
        <v>4</v>
      </c>
      <c r="K173" s="121" t="n">
        <v>2</v>
      </c>
      <c r="L173" s="126"/>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4" t="s">
        <v>534</v>
      </c>
      <c r="B174" s="115" t="s">
        <v>535</v>
      </c>
      <c r="C174" s="116" t="s">
        <v>536</v>
      </c>
      <c r="D174" s="117"/>
      <c r="E174" s="117" t="n">
        <v>0</v>
      </c>
      <c r="F174" s="118" t="s">
        <v>49</v>
      </c>
      <c r="G174" s="118" t="s">
        <v>49</v>
      </c>
      <c r="H174" s="118" t="n">
        <v>29956</v>
      </c>
      <c r="I174" s="125" t="s">
        <v>465</v>
      </c>
      <c r="J174" s="120" t="n">
        <v>4</v>
      </c>
      <c r="K174" s="121" t="n">
        <v>3</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4" t="s">
        <v>537</v>
      </c>
      <c r="B175" s="115" t="s">
        <v>538</v>
      </c>
      <c r="C175" s="147" t="s">
        <v>539</v>
      </c>
      <c r="D175" s="117"/>
      <c r="E175" s="117" t="n">
        <v>0</v>
      </c>
      <c r="F175" s="118" t="s">
        <v>49</v>
      </c>
      <c r="G175" s="118" t="s">
        <v>49</v>
      </c>
      <c r="H175" s="141" t="n">
        <v>19831</v>
      </c>
      <c r="I175" s="125" t="s">
        <v>465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4" t="s">
        <v>540</v>
      </c>
      <c r="B176" s="115" t="s">
        <v>541</v>
      </c>
      <c r="C176" s="147" t="s">
        <v>464</v>
      </c>
      <c r="D176" s="117"/>
      <c r="E176" s="117" t="n">
        <v>0</v>
      </c>
      <c r="F176" s="118" t="s">
        <v>49</v>
      </c>
      <c r="G176" s="118" t="s">
        <v>49</v>
      </c>
      <c r="H176" s="141" t="n">
        <v>34438</v>
      </c>
      <c r="I176" s="125" t="s">
        <v>465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4" t="s">
        <v>542</v>
      </c>
      <c r="B177" s="115" t="s">
        <v>543</v>
      </c>
      <c r="C177" s="147" t="s">
        <v>544</v>
      </c>
      <c r="D177" s="117"/>
      <c r="E177" s="117" t="n">
        <v>0</v>
      </c>
      <c r="F177" s="118" t="s">
        <v>49</v>
      </c>
      <c r="G177" s="118" t="s">
        <v>49</v>
      </c>
      <c r="H177" s="141" t="n">
        <v>34439</v>
      </c>
      <c r="I177" s="125" t="s">
        <v>465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14" t="s">
        <v>545</v>
      </c>
      <c r="B178" s="115" t="s">
        <v>546</v>
      </c>
      <c r="C178" s="116" t="s">
        <v>547</v>
      </c>
      <c r="D178" s="117"/>
      <c r="E178" s="117" t="n">
        <v>0</v>
      </c>
      <c r="F178" s="118" t="s">
        <v>49</v>
      </c>
      <c r="G178" s="118" t="s">
        <v>49</v>
      </c>
      <c r="H178" s="118" t="n">
        <v>1189</v>
      </c>
      <c r="I178" s="125" t="s">
        <v>465</v>
      </c>
      <c r="J178" s="120" t="n">
        <v>4</v>
      </c>
      <c r="K178" s="121" t="n">
        <v>3</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548</v>
      </c>
      <c r="B179" s="115" t="s">
        <v>549</v>
      </c>
      <c r="C179" s="147" t="s">
        <v>550</v>
      </c>
      <c r="D179" s="117"/>
      <c r="E179" s="117" t="n">
        <v>0</v>
      </c>
      <c r="F179" s="118" t="s">
        <v>49</v>
      </c>
      <c r="G179" s="118" t="s">
        <v>49</v>
      </c>
      <c r="H179" s="141" t="n">
        <v>19850</v>
      </c>
      <c r="I179" s="125" t="s">
        <v>465</v>
      </c>
      <c r="J179" s="120" t="n">
        <v>4</v>
      </c>
      <c r="K179" s="121" t="n">
        <v>3</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4" t="s">
        <v>551</v>
      </c>
      <c r="B180" s="115" t="s">
        <v>552</v>
      </c>
      <c r="C180" s="147" t="s">
        <v>127</v>
      </c>
      <c r="D180" s="117"/>
      <c r="E180" s="117" t="n">
        <v>0</v>
      </c>
      <c r="F180" s="118" t="s">
        <v>49</v>
      </c>
      <c r="G180" s="118" t="s">
        <v>49</v>
      </c>
      <c r="H180" s="141" t="n">
        <v>1192</v>
      </c>
      <c r="I180" s="125" t="s">
        <v>465</v>
      </c>
      <c r="J180" s="120" t="n">
        <v>4</v>
      </c>
      <c r="K180" s="121" t="n">
        <v>3</v>
      </c>
      <c r="L180" s="126" t="s">
        <v>553</v>
      </c>
      <c r="M180" s="123" t="s">
        <v>554</v>
      </c>
      <c r="N180" s="127" t="s">
        <v>555</v>
      </c>
      <c r="O180" s="123" t="s">
        <v>556</v>
      </c>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4" t="s">
        <v>557</v>
      </c>
      <c r="B181" s="115" t="s">
        <v>558</v>
      </c>
      <c r="C181" s="147" t="s">
        <v>559</v>
      </c>
      <c r="D181" s="117"/>
      <c r="E181" s="117" t="n">
        <v>0</v>
      </c>
      <c r="F181" s="118" t="s">
        <v>49</v>
      </c>
      <c r="G181" s="118" t="s">
        <v>49</v>
      </c>
      <c r="H181" s="141" t="n">
        <v>31592</v>
      </c>
      <c r="I181" s="125" t="s">
        <v>465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4" t="s">
        <v>560</v>
      </c>
      <c r="B182" s="115" t="s">
        <v>561</v>
      </c>
      <c r="C182" s="147" t="s">
        <v>127</v>
      </c>
      <c r="D182" s="117"/>
      <c r="E182" s="117" t="n">
        <v>0</v>
      </c>
      <c r="F182" s="118" t="s">
        <v>49</v>
      </c>
      <c r="G182" s="118" t="s">
        <v>49</v>
      </c>
      <c r="H182" s="141" t="n">
        <v>1191</v>
      </c>
      <c r="I182" s="125" t="s">
        <v>465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562</v>
      </c>
      <c r="B183" s="115" t="s">
        <v>563</v>
      </c>
      <c r="C183" s="147" t="s">
        <v>564</v>
      </c>
      <c r="D183" s="117" t="s">
        <v>18</v>
      </c>
      <c r="E183" s="117" t="n">
        <v>0</v>
      </c>
      <c r="F183" s="141" t="n">
        <v>19</v>
      </c>
      <c r="G183" s="141" t="n">
        <v>2</v>
      </c>
      <c r="H183" s="141" t="n">
        <v>9811</v>
      </c>
      <c r="I183" s="125" t="s">
        <v>465</v>
      </c>
      <c r="J183" s="120" t="n">
        <v>4</v>
      </c>
      <c r="K183" s="121" t="n">
        <v>2</v>
      </c>
      <c r="L183" s="126"/>
      <c r="M183" s="123"/>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565</v>
      </c>
      <c r="B184" s="115" t="s">
        <v>566</v>
      </c>
      <c r="C184" s="116" t="s">
        <v>567</v>
      </c>
      <c r="D184" s="117" t="s">
        <v>18</v>
      </c>
      <c r="E184" s="117" t="n">
        <v>0</v>
      </c>
      <c r="F184" s="118" t="n">
        <v>20</v>
      </c>
      <c r="G184" s="118" t="n">
        <v>3</v>
      </c>
      <c r="H184" s="118" t="n">
        <v>1194</v>
      </c>
      <c r="I184" s="125" t="s">
        <v>465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14" t="s">
        <v>568</v>
      </c>
      <c r="B185" s="115" t="s">
        <v>569</v>
      </c>
      <c r="C185" s="147" t="s">
        <v>506</v>
      </c>
      <c r="D185" s="117"/>
      <c r="E185" s="117" t="n">
        <v>0</v>
      </c>
      <c r="F185" s="118" t="s">
        <v>49</v>
      </c>
      <c r="G185" s="118" t="s">
        <v>49</v>
      </c>
      <c r="H185" s="141" t="n">
        <v>1193</v>
      </c>
      <c r="I185" s="125" t="s">
        <v>465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570</v>
      </c>
      <c r="B186" s="115" t="s">
        <v>571</v>
      </c>
      <c r="C186" s="147" t="s">
        <v>572</v>
      </c>
      <c r="D186" s="117"/>
      <c r="E186" s="117" t="n">
        <v>0</v>
      </c>
      <c r="F186" s="118" t="s">
        <v>49</v>
      </c>
      <c r="G186" s="118" t="s">
        <v>49</v>
      </c>
      <c r="H186" s="141" t="n">
        <v>19854</v>
      </c>
      <c r="I186" s="125" t="s">
        <v>465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4" t="s">
        <v>573</v>
      </c>
      <c r="B187" s="115" t="s">
        <v>574</v>
      </c>
      <c r="C187" s="147" t="s">
        <v>512</v>
      </c>
      <c r="D187" s="117"/>
      <c r="E187" s="117" t="n">
        <v>0</v>
      </c>
      <c r="F187" s="118" t="s">
        <v>49</v>
      </c>
      <c r="G187" s="118" t="s">
        <v>49</v>
      </c>
      <c r="H187" s="141" t="n">
        <v>31569</v>
      </c>
      <c r="I187" s="125" t="s">
        <v>465</v>
      </c>
      <c r="J187" s="120" t="n">
        <v>4</v>
      </c>
      <c r="K187" s="121" t="n">
        <v>3</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4" t="s">
        <v>575</v>
      </c>
      <c r="B188" s="115" t="s">
        <v>576</v>
      </c>
      <c r="C188" s="147" t="s">
        <v>577</v>
      </c>
      <c r="D188" s="117" t="s">
        <v>18</v>
      </c>
      <c r="E188" s="117" t="n">
        <v>0</v>
      </c>
      <c r="F188" s="141" t="n">
        <v>20</v>
      </c>
      <c r="G188" s="141" t="n">
        <v>3</v>
      </c>
      <c r="H188" s="141" t="n">
        <v>1180</v>
      </c>
      <c r="I188" s="125" t="s">
        <v>465</v>
      </c>
      <c r="J188" s="120" t="n">
        <v>4</v>
      </c>
      <c r="K188" s="121" t="n">
        <v>2</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4" t="s">
        <v>578</v>
      </c>
      <c r="B189" s="115" t="s">
        <v>579</v>
      </c>
      <c r="C189" s="147" t="s">
        <v>580</v>
      </c>
      <c r="D189" s="117" t="s">
        <v>18</v>
      </c>
      <c r="E189" s="117" t="n">
        <v>0</v>
      </c>
      <c r="F189" s="141" t="n">
        <v>20</v>
      </c>
      <c r="G189" s="141" t="n">
        <v>3</v>
      </c>
      <c r="H189" s="141" t="n">
        <v>19883</v>
      </c>
      <c r="I189" s="125" t="s">
        <v>465</v>
      </c>
      <c r="J189" s="120" t="n">
        <v>4</v>
      </c>
      <c r="K189" s="121" t="n">
        <v>2</v>
      </c>
      <c r="L189" s="126" t="s">
        <v>581</v>
      </c>
      <c r="M189" s="123" t="s">
        <v>582</v>
      </c>
      <c r="N189" s="127"/>
      <c r="O189" s="148" t="s">
        <v>583</v>
      </c>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14" t="s">
        <v>584</v>
      </c>
      <c r="B190" s="115" t="s">
        <v>585</v>
      </c>
      <c r="C190" s="147" t="s">
        <v>586</v>
      </c>
      <c r="D190" s="117"/>
      <c r="E190" s="117" t="n">
        <v>0</v>
      </c>
      <c r="F190" s="118" t="s">
        <v>49</v>
      </c>
      <c r="G190" s="118" t="s">
        <v>49</v>
      </c>
      <c r="H190" s="141" t="n">
        <v>1179</v>
      </c>
      <c r="I190" s="125" t="s">
        <v>465</v>
      </c>
      <c r="J190" s="120" t="n">
        <v>4</v>
      </c>
      <c r="K190" s="121" t="n">
        <v>3</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4" t="s">
        <v>587</v>
      </c>
      <c r="B191" s="115" t="s">
        <v>588</v>
      </c>
      <c r="C191" s="147" t="s">
        <v>589</v>
      </c>
      <c r="D191" s="117"/>
      <c r="E191" s="117" t="n">
        <v>0</v>
      </c>
      <c r="F191" s="118" t="s">
        <v>49</v>
      </c>
      <c r="G191" s="118" t="s">
        <v>49</v>
      </c>
      <c r="H191" s="141" t="n">
        <v>1197</v>
      </c>
      <c r="I191" s="125" t="s">
        <v>465</v>
      </c>
      <c r="J191" s="120" t="n">
        <v>4</v>
      </c>
      <c r="K191" s="121" t="n">
        <v>2</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4" t="s">
        <v>590</v>
      </c>
      <c r="B192" s="115" t="s">
        <v>591</v>
      </c>
      <c r="C192" s="116" t="s">
        <v>592</v>
      </c>
      <c r="D192" s="117"/>
      <c r="E192" s="117" t="n">
        <v>0</v>
      </c>
      <c r="F192" s="118" t="s">
        <v>49</v>
      </c>
      <c r="G192" s="118" t="s">
        <v>49</v>
      </c>
      <c r="H192" s="118" t="n">
        <v>1198</v>
      </c>
      <c r="I192" s="125" t="s">
        <v>465</v>
      </c>
      <c r="J192" s="120" t="n">
        <v>4</v>
      </c>
      <c r="K192" s="121" t="n">
        <v>2</v>
      </c>
      <c r="L192" s="122"/>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4" t="s">
        <v>593</v>
      </c>
      <c r="B193" s="115" t="s">
        <v>594</v>
      </c>
      <c r="C193" s="147" t="s">
        <v>595</v>
      </c>
      <c r="D193" s="117"/>
      <c r="E193" s="117" t="n">
        <v>0</v>
      </c>
      <c r="F193" s="118" t="s">
        <v>49</v>
      </c>
      <c r="G193" s="118" t="s">
        <v>49</v>
      </c>
      <c r="H193" s="141" t="n">
        <v>1200</v>
      </c>
      <c r="I193" s="125" t="s">
        <v>465</v>
      </c>
      <c r="J193" s="120" t="n">
        <v>4</v>
      </c>
      <c r="K193" s="121" t="n">
        <v>2</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596</v>
      </c>
      <c r="B194" s="115" t="s">
        <v>597</v>
      </c>
      <c r="C194" s="116" t="s">
        <v>480</v>
      </c>
      <c r="D194" s="117"/>
      <c r="E194" s="117" t="n">
        <v>0</v>
      </c>
      <c r="F194" s="118" t="s">
        <v>49</v>
      </c>
      <c r="G194" s="118" t="s">
        <v>49</v>
      </c>
      <c r="H194" s="118" t="n">
        <v>1196</v>
      </c>
      <c r="I194" s="125" t="s">
        <v>465</v>
      </c>
      <c r="J194" s="120" t="n">
        <v>4</v>
      </c>
      <c r="K194" s="121" t="n">
        <v>3</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4" t="s">
        <v>598</v>
      </c>
      <c r="B195" s="115" t="s">
        <v>599</v>
      </c>
      <c r="C195" s="147" t="s">
        <v>464</v>
      </c>
      <c r="D195" s="117"/>
      <c r="E195" s="117" t="n">
        <v>0</v>
      </c>
      <c r="F195" s="118" t="s">
        <v>49</v>
      </c>
      <c r="G195" s="118" t="s">
        <v>49</v>
      </c>
      <c r="H195" s="141" t="n">
        <v>19914</v>
      </c>
      <c r="I195" s="125" t="s">
        <v>465</v>
      </c>
      <c r="J195" s="120" t="n">
        <v>4</v>
      </c>
      <c r="K195" s="121" t="n">
        <v>3</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4" t="s">
        <v>600</v>
      </c>
      <c r="B196" s="115" t="s">
        <v>601</v>
      </c>
      <c r="C196" s="116" t="s">
        <v>506</v>
      </c>
      <c r="D196" s="117"/>
      <c r="E196" s="117" t="n">
        <v>0</v>
      </c>
      <c r="F196" s="118" t="s">
        <v>49</v>
      </c>
      <c r="G196" s="118" t="s">
        <v>49</v>
      </c>
      <c r="H196" s="118" t="n">
        <v>19915</v>
      </c>
      <c r="I196" s="125" t="s">
        <v>465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14" t="s">
        <v>602</v>
      </c>
      <c r="B197" s="115" t="s">
        <v>603</v>
      </c>
      <c r="C197" s="116" t="s">
        <v>604</v>
      </c>
      <c r="D197" s="117"/>
      <c r="E197" s="117" t="n">
        <v>0</v>
      </c>
      <c r="F197" s="118" t="s">
        <v>49</v>
      </c>
      <c r="G197" s="118" t="s">
        <v>49</v>
      </c>
      <c r="H197" s="118" t="n">
        <v>19932</v>
      </c>
      <c r="I197" s="125" t="s">
        <v>465</v>
      </c>
      <c r="J197" s="120" t="n">
        <v>4</v>
      </c>
      <c r="K197" s="121" t="n">
        <v>2</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605</v>
      </c>
      <c r="B198" s="115" t="s">
        <v>606</v>
      </c>
      <c r="C198" s="116" t="s">
        <v>127</v>
      </c>
      <c r="D198" s="117" t="s">
        <v>18</v>
      </c>
      <c r="E198" s="117" t="n">
        <v>0</v>
      </c>
      <c r="F198" s="118" t="n">
        <v>12</v>
      </c>
      <c r="G198" s="118" t="n">
        <v>2</v>
      </c>
      <c r="H198" s="118" t="n">
        <v>9788</v>
      </c>
      <c r="I198" s="125" t="s">
        <v>465</v>
      </c>
      <c r="J198" s="120" t="n">
        <v>4</v>
      </c>
      <c r="K198" s="121" t="n">
        <v>2</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4" t="s">
        <v>607</v>
      </c>
      <c r="B199" s="115" t="s">
        <v>608</v>
      </c>
      <c r="C199" s="116" t="s">
        <v>609</v>
      </c>
      <c r="D199" s="117"/>
      <c r="E199" s="117" t="n">
        <v>0</v>
      </c>
      <c r="F199" s="118" t="s">
        <v>49</v>
      </c>
      <c r="G199" s="118" t="s">
        <v>49</v>
      </c>
      <c r="H199" s="118" t="n">
        <v>1205</v>
      </c>
      <c r="I199" s="125" t="s">
        <v>465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4" t="s">
        <v>610</v>
      </c>
      <c r="B200" s="115" t="s">
        <v>611</v>
      </c>
      <c r="C200" s="116" t="s">
        <v>127</v>
      </c>
      <c r="D200" s="117"/>
      <c r="E200" s="117" t="n">
        <v>0</v>
      </c>
      <c r="F200" s="118" t="s">
        <v>49</v>
      </c>
      <c r="G200" s="118" t="s">
        <v>49</v>
      </c>
      <c r="H200" s="118" t="n">
        <v>1204</v>
      </c>
      <c r="I200" s="125" t="s">
        <v>465</v>
      </c>
      <c r="J200" s="120" t="n">
        <v>4</v>
      </c>
      <c r="K200" s="121" t="n">
        <v>3</v>
      </c>
      <c r="L200" s="126"/>
      <c r="M200" s="123"/>
      <c r="N200" s="127"/>
      <c r="O200" s="123"/>
      <c r="P200" s="127"/>
      <c r="Q200" s="124"/>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14" t="s">
        <v>612</v>
      </c>
      <c r="B201" s="115" t="s">
        <v>613</v>
      </c>
      <c r="C201" s="116" t="s">
        <v>614</v>
      </c>
      <c r="D201" s="117"/>
      <c r="E201" s="117" t="n">
        <v>0</v>
      </c>
      <c r="F201" s="118" t="s">
        <v>49</v>
      </c>
      <c r="G201" s="118" t="s">
        <v>49</v>
      </c>
      <c r="H201" s="118" t="n">
        <v>19962</v>
      </c>
      <c r="I201" s="125" t="s">
        <v>465</v>
      </c>
      <c r="J201" s="120" t="n">
        <v>4</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4" t="s">
        <v>615</v>
      </c>
      <c r="B202" s="115" t="s">
        <v>616</v>
      </c>
      <c r="C202" s="116" t="s">
        <v>617</v>
      </c>
      <c r="D202" s="117" t="s">
        <v>18</v>
      </c>
      <c r="E202" s="117" t="n">
        <v>0</v>
      </c>
      <c r="F202" s="118" t="n">
        <v>15</v>
      </c>
      <c r="G202" s="118" t="n">
        <v>2</v>
      </c>
      <c r="H202" s="118" t="n">
        <v>1173</v>
      </c>
      <c r="I202" s="125" t="s">
        <v>465</v>
      </c>
      <c r="J202" s="120" t="n">
        <v>4</v>
      </c>
      <c r="K202" s="121" t="n">
        <v>2</v>
      </c>
      <c r="L202" s="126" t="s">
        <v>618</v>
      </c>
      <c r="M202" s="148" t="s">
        <v>619</v>
      </c>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4" t="s">
        <v>620</v>
      </c>
      <c r="B203" s="115" t="s">
        <v>621</v>
      </c>
      <c r="C203" s="116" t="s">
        <v>622</v>
      </c>
      <c r="D203" s="117" t="s">
        <v>18</v>
      </c>
      <c r="E203" s="117" t="n">
        <v>0</v>
      </c>
      <c r="F203" s="118" t="n">
        <v>15</v>
      </c>
      <c r="G203" s="118" t="n">
        <v>2</v>
      </c>
      <c r="H203" s="118" t="n">
        <v>10205</v>
      </c>
      <c r="I203" s="125" t="s">
        <v>465</v>
      </c>
      <c r="J203" s="120" t="n">
        <v>4</v>
      </c>
      <c r="K203" s="121" t="n">
        <v>2</v>
      </c>
      <c r="L203" s="126"/>
      <c r="M203" s="123"/>
      <c r="N203" s="127"/>
      <c r="O203" s="123"/>
      <c r="P203" s="127"/>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14" t="s">
        <v>623</v>
      </c>
      <c r="B204" s="115" t="s">
        <v>624</v>
      </c>
      <c r="C204" s="116" t="s">
        <v>586</v>
      </c>
      <c r="D204" s="117"/>
      <c r="E204" s="117" t="n">
        <v>0</v>
      </c>
      <c r="F204" s="118" t="s">
        <v>49</v>
      </c>
      <c r="G204" s="118" t="s">
        <v>49</v>
      </c>
      <c r="H204" s="118" t="n">
        <v>1172</v>
      </c>
      <c r="I204" s="125" t="s">
        <v>465</v>
      </c>
      <c r="J204" s="120" t="n">
        <v>4</v>
      </c>
      <c r="K204" s="121" t="n">
        <v>2</v>
      </c>
      <c r="L204" s="126"/>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4" t="s">
        <v>625</v>
      </c>
      <c r="B205" s="115" t="s">
        <v>626</v>
      </c>
      <c r="C205" s="116" t="s">
        <v>127</v>
      </c>
      <c r="D205" s="117" t="s">
        <v>18</v>
      </c>
      <c r="E205" s="117" t="n">
        <v>0</v>
      </c>
      <c r="F205" s="118" t="n">
        <v>8</v>
      </c>
      <c r="G205" s="118" t="n">
        <v>3</v>
      </c>
      <c r="H205" s="118" t="n">
        <v>1210</v>
      </c>
      <c r="I205" s="125" t="s">
        <v>465</v>
      </c>
      <c r="J205" s="120" t="n">
        <v>4</v>
      </c>
      <c r="K205" s="121" t="n">
        <v>2</v>
      </c>
      <c r="L205" s="126"/>
      <c r="M205" s="123"/>
      <c r="N205" s="127"/>
      <c r="O205" s="123"/>
      <c r="P205" s="127"/>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4" t="s">
        <v>627</v>
      </c>
      <c r="B206" s="115" t="s">
        <v>628</v>
      </c>
      <c r="C206" s="116" t="s">
        <v>629</v>
      </c>
      <c r="D206" s="117"/>
      <c r="E206" s="117" t="n">
        <v>0</v>
      </c>
      <c r="F206" s="118" t="s">
        <v>49</v>
      </c>
      <c r="G206" s="118" t="s">
        <v>49</v>
      </c>
      <c r="H206" s="118" t="n">
        <v>19998</v>
      </c>
      <c r="I206" s="125" t="s">
        <v>465</v>
      </c>
      <c r="J206" s="120" t="n">
        <v>4</v>
      </c>
      <c r="K206" s="121" t="n">
        <v>1</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4" t="s">
        <v>630</v>
      </c>
      <c r="B207" s="115" t="s">
        <v>631</v>
      </c>
      <c r="C207" s="116" t="s">
        <v>632</v>
      </c>
      <c r="D207" s="117"/>
      <c r="E207" s="117" t="n">
        <v>0</v>
      </c>
      <c r="F207" s="118" t="s">
        <v>49</v>
      </c>
      <c r="G207" s="118" t="s">
        <v>49</v>
      </c>
      <c r="H207" s="118" t="n">
        <v>19999</v>
      </c>
      <c r="I207" s="125" t="s">
        <v>465</v>
      </c>
      <c r="J207" s="120" t="n">
        <v>4</v>
      </c>
      <c r="K207" s="121" t="n">
        <v>1</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633</v>
      </c>
      <c r="B208" s="115" t="s">
        <v>634</v>
      </c>
      <c r="C208" s="116" t="s">
        <v>127</v>
      </c>
      <c r="D208" s="117"/>
      <c r="E208" s="117" t="n">
        <v>0</v>
      </c>
      <c r="F208" s="118" t="s">
        <v>49</v>
      </c>
      <c r="G208" s="118" t="s">
        <v>49</v>
      </c>
      <c r="H208" s="118" t="n">
        <v>1209</v>
      </c>
      <c r="I208" s="125" t="s">
        <v>465</v>
      </c>
      <c r="J208" s="120" t="n">
        <v>4</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4" t="s">
        <v>635</v>
      </c>
      <c r="B209" s="115" t="s">
        <v>636</v>
      </c>
      <c r="C209" s="116" t="s">
        <v>592</v>
      </c>
      <c r="D209" s="117"/>
      <c r="E209" s="117" t="n">
        <v>0</v>
      </c>
      <c r="F209" s="118" t="s">
        <v>49</v>
      </c>
      <c r="G209" s="118" t="s">
        <v>49</v>
      </c>
      <c r="H209" s="118" t="n">
        <v>20000</v>
      </c>
      <c r="I209" s="125" t="s">
        <v>465</v>
      </c>
      <c r="J209" s="120" t="n">
        <v>4</v>
      </c>
      <c r="K209" s="121" t="n">
        <v>1</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4" t="s">
        <v>637</v>
      </c>
      <c r="B210" s="115" t="s">
        <v>638</v>
      </c>
      <c r="C210" s="116" t="s">
        <v>464</v>
      </c>
      <c r="D210" s="117"/>
      <c r="E210" s="117" t="n">
        <v>0</v>
      </c>
      <c r="F210" s="118" t="s">
        <v>49</v>
      </c>
      <c r="G210" s="118" t="s">
        <v>49</v>
      </c>
      <c r="H210" s="118" t="n">
        <v>20015</v>
      </c>
      <c r="I210" s="125" t="s">
        <v>465</v>
      </c>
      <c r="J210" s="120" t="n">
        <v>4</v>
      </c>
      <c r="K210" s="121" t="n">
        <v>3</v>
      </c>
      <c r="L210" s="126"/>
      <c r="M210" s="123"/>
      <c r="N210" s="127"/>
      <c r="O210" s="123"/>
      <c r="P210" s="127"/>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4" t="s">
        <v>639</v>
      </c>
      <c r="B211" s="115" t="s">
        <v>640</v>
      </c>
      <c r="C211" s="116" t="s">
        <v>641</v>
      </c>
      <c r="D211" s="117"/>
      <c r="E211" s="117" t="n">
        <v>0</v>
      </c>
      <c r="F211" s="118" t="s">
        <v>49</v>
      </c>
      <c r="G211" s="118" t="s">
        <v>49</v>
      </c>
      <c r="H211" s="118" t="n">
        <v>19673</v>
      </c>
      <c r="I211" s="125" t="s">
        <v>465</v>
      </c>
      <c r="J211" s="120" t="n">
        <v>4</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4" t="s">
        <v>642</v>
      </c>
      <c r="B212" s="115" t="s">
        <v>643</v>
      </c>
      <c r="C212" s="116" t="s">
        <v>644</v>
      </c>
      <c r="D212" s="117"/>
      <c r="E212" s="117" t="n">
        <v>0</v>
      </c>
      <c r="F212" s="118" t="s">
        <v>49</v>
      </c>
      <c r="G212" s="118" t="s">
        <v>49</v>
      </c>
      <c r="H212" s="118" t="n">
        <v>19674</v>
      </c>
      <c r="I212" s="125" t="s">
        <v>465</v>
      </c>
      <c r="J212" s="120" t="n">
        <v>4</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4" t="s">
        <v>645</v>
      </c>
      <c r="B213" s="115" t="s">
        <v>646</v>
      </c>
      <c r="C213" s="116" t="s">
        <v>647</v>
      </c>
      <c r="D213" s="117" t="s">
        <v>18</v>
      </c>
      <c r="E213" s="117" t="n">
        <v>0</v>
      </c>
      <c r="F213" s="118" t="n">
        <v>20</v>
      </c>
      <c r="G213" s="118" t="n">
        <v>3</v>
      </c>
      <c r="H213" s="118" t="n">
        <v>10208</v>
      </c>
      <c r="I213" s="125" t="s">
        <v>465</v>
      </c>
      <c r="J213" s="120" t="n">
        <v>4</v>
      </c>
      <c r="K213" s="121" t="n">
        <v>1</v>
      </c>
      <c r="L213" s="126"/>
      <c r="M213" s="123"/>
      <c r="N213" s="127"/>
      <c r="O213" s="123"/>
      <c r="P213" s="127"/>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14" t="s">
        <v>648</v>
      </c>
      <c r="B214" s="115" t="s">
        <v>649</v>
      </c>
      <c r="C214" s="116" t="s">
        <v>650</v>
      </c>
      <c r="D214" s="117"/>
      <c r="E214" s="117" t="n">
        <v>0</v>
      </c>
      <c r="F214" s="118" t="s">
        <v>49</v>
      </c>
      <c r="G214" s="118" t="s">
        <v>49</v>
      </c>
      <c r="H214" s="118" t="n">
        <v>1212</v>
      </c>
      <c r="I214" s="125" t="s">
        <v>465</v>
      </c>
      <c r="J214" s="120" t="n">
        <v>4</v>
      </c>
      <c r="K214" s="121" t="n">
        <v>2</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4" t="s">
        <v>651</v>
      </c>
      <c r="B215" s="115" t="s">
        <v>652</v>
      </c>
      <c r="C215" s="116" t="s">
        <v>653</v>
      </c>
      <c r="D215" s="117"/>
      <c r="E215" s="117" t="n">
        <v>0</v>
      </c>
      <c r="F215" s="118" t="s">
        <v>49</v>
      </c>
      <c r="G215" s="118" t="s">
        <v>49</v>
      </c>
      <c r="H215" s="118" t="n">
        <v>19675</v>
      </c>
      <c r="I215" s="125" t="s">
        <v>465</v>
      </c>
      <c r="J215" s="120" t="n">
        <v>4</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14" t="s">
        <v>654</v>
      </c>
      <c r="B216" s="115" t="s">
        <v>655</v>
      </c>
      <c r="C216" s="116" t="s">
        <v>656</v>
      </c>
      <c r="D216" s="117"/>
      <c r="E216" s="117" t="n">
        <v>0</v>
      </c>
      <c r="F216" s="118" t="s">
        <v>49</v>
      </c>
      <c r="G216" s="118" t="s">
        <v>49</v>
      </c>
      <c r="H216" s="118" t="n">
        <v>19676</v>
      </c>
      <c r="I216" s="125" t="s">
        <v>465</v>
      </c>
      <c r="J216" s="120" t="n">
        <v>4</v>
      </c>
      <c r="K216" s="121" t="n">
        <v>3</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4" t="s">
        <v>657</v>
      </c>
      <c r="B217" s="115" t="s">
        <v>658</v>
      </c>
      <c r="C217" s="116" t="s">
        <v>464</v>
      </c>
      <c r="D217" s="117" t="s">
        <v>18</v>
      </c>
      <c r="E217" s="117" t="n">
        <v>0</v>
      </c>
      <c r="F217" s="118" t="n">
        <v>17</v>
      </c>
      <c r="G217" s="118" t="n">
        <v>3</v>
      </c>
      <c r="H217" s="118" t="n">
        <v>1213</v>
      </c>
      <c r="I217" s="125" t="s">
        <v>465</v>
      </c>
      <c r="J217" s="120" t="n">
        <v>4</v>
      </c>
      <c r="K217" s="121" t="n">
        <v>1</v>
      </c>
      <c r="L217" s="126"/>
      <c r="M217" s="123"/>
      <c r="N217" s="127"/>
      <c r="O217" s="123"/>
      <c r="P217" s="127"/>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4" t="s">
        <v>659</v>
      </c>
      <c r="B218" s="115" t="s">
        <v>660</v>
      </c>
      <c r="C218" s="116" t="s">
        <v>567</v>
      </c>
      <c r="D218" s="117"/>
      <c r="E218" s="117" t="n">
        <v>0</v>
      </c>
      <c r="F218" s="118" t="s">
        <v>49</v>
      </c>
      <c r="G218" s="118" t="s">
        <v>49</v>
      </c>
      <c r="H218" s="118" t="n">
        <v>1216</v>
      </c>
      <c r="I218" s="125" t="s">
        <v>465</v>
      </c>
      <c r="J218" s="120" t="n">
        <v>4</v>
      </c>
      <c r="K218" s="121" t="n">
        <v>3</v>
      </c>
      <c r="L218" s="126"/>
      <c r="M218" s="123"/>
      <c r="N218" s="127"/>
      <c r="O218" s="123"/>
      <c r="P218" s="127"/>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60"/>
      <c r="B219" s="161" t="s">
        <v>661</v>
      </c>
      <c r="C219" s="130"/>
      <c r="D219" s="131" t="s">
        <v>18</v>
      </c>
      <c r="E219" s="131" t="n">
        <v>1</v>
      </c>
      <c r="F219" s="162"/>
      <c r="G219" s="162"/>
      <c r="H219" s="163"/>
      <c r="I219" s="134" t="s">
        <v>460</v>
      </c>
      <c r="J219" s="135" t="n">
        <v>5</v>
      </c>
      <c r="K219" s="135"/>
      <c r="L219" s="136"/>
      <c r="M219" s="134"/>
      <c r="N219" s="134"/>
      <c r="O219" s="134"/>
      <c r="P219" s="134"/>
      <c r="Q219" s="137"/>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4" t="s">
        <v>662</v>
      </c>
      <c r="B220" s="156" t="s">
        <v>663</v>
      </c>
      <c r="C220" s="147" t="s">
        <v>664</v>
      </c>
      <c r="D220" s="117"/>
      <c r="E220" s="117" t="n">
        <v>0</v>
      </c>
      <c r="F220" s="118" t="s">
        <v>49</v>
      </c>
      <c r="G220" s="118" t="s">
        <v>49</v>
      </c>
      <c r="H220" s="141" t="n">
        <v>19760</v>
      </c>
      <c r="I220" s="125" t="s">
        <v>665</v>
      </c>
      <c r="J220" s="120" t="n">
        <v>5</v>
      </c>
      <c r="K220" s="121" t="n">
        <v>3</v>
      </c>
      <c r="L220" s="126"/>
      <c r="M220" s="123"/>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4" t="s">
        <v>666</v>
      </c>
      <c r="B221" s="156" t="s">
        <v>667</v>
      </c>
      <c r="C221" s="147" t="s">
        <v>668</v>
      </c>
      <c r="D221" s="117"/>
      <c r="E221" s="117" t="n">
        <v>0</v>
      </c>
      <c r="F221" s="118" t="s">
        <v>49</v>
      </c>
      <c r="G221" s="118" t="s">
        <v>49</v>
      </c>
      <c r="H221" s="141" t="n">
        <v>1222</v>
      </c>
      <c r="I221" s="125" t="s">
        <v>665</v>
      </c>
      <c r="J221" s="120" t="n">
        <v>5</v>
      </c>
      <c r="K221" s="121" t="n">
        <v>3</v>
      </c>
      <c r="L221" s="126"/>
      <c r="M221" s="123"/>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14" t="s">
        <v>669</v>
      </c>
      <c r="B222" s="156" t="s">
        <v>670</v>
      </c>
      <c r="C222" s="147" t="s">
        <v>671</v>
      </c>
      <c r="D222" s="117"/>
      <c r="E222" s="117" t="n">
        <v>0</v>
      </c>
      <c r="F222" s="118" t="s">
        <v>49</v>
      </c>
      <c r="G222" s="118" t="s">
        <v>49</v>
      </c>
      <c r="H222" s="141" t="n">
        <v>29913</v>
      </c>
      <c r="I222" s="119" t="s">
        <v>665</v>
      </c>
      <c r="J222" s="120" t="n">
        <v>5</v>
      </c>
      <c r="K222" s="121" t="n">
        <v>3</v>
      </c>
      <c r="L222" s="122"/>
      <c r="M222" s="123"/>
      <c r="N222" s="123"/>
      <c r="O222" s="123"/>
      <c r="P222" s="123"/>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4" t="s">
        <v>672</v>
      </c>
      <c r="B223" s="156" t="s">
        <v>673</v>
      </c>
      <c r="C223" s="116" t="s">
        <v>674</v>
      </c>
      <c r="D223" s="117"/>
      <c r="E223" s="117" t="n">
        <v>0</v>
      </c>
      <c r="F223" s="118" t="s">
        <v>49</v>
      </c>
      <c r="G223" s="118" t="s">
        <v>49</v>
      </c>
      <c r="H223" s="118" t="n">
        <v>29912</v>
      </c>
      <c r="I223" s="125" t="s">
        <v>665</v>
      </c>
      <c r="J223" s="120" t="n">
        <v>5</v>
      </c>
      <c r="K223" s="121" t="n">
        <v>3</v>
      </c>
      <c r="L223" s="164"/>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4" t="s">
        <v>675</v>
      </c>
      <c r="B224" s="156" t="s">
        <v>676</v>
      </c>
      <c r="C224" s="147" t="s">
        <v>677</v>
      </c>
      <c r="D224" s="117"/>
      <c r="E224" s="117" t="n">
        <v>0</v>
      </c>
      <c r="F224" s="118" t="s">
        <v>49</v>
      </c>
      <c r="G224" s="118" t="s">
        <v>49</v>
      </c>
      <c r="H224" s="141" t="n">
        <v>1358</v>
      </c>
      <c r="I224" s="119" t="s">
        <v>665</v>
      </c>
      <c r="J224" s="120" t="n">
        <v>5</v>
      </c>
      <c r="K224" s="121" t="n">
        <v>3</v>
      </c>
      <c r="L224" s="122"/>
      <c r="M224" s="123"/>
      <c r="N224" s="123"/>
      <c r="O224" s="123"/>
      <c r="P224" s="123"/>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4" t="s">
        <v>678</v>
      </c>
      <c r="B225" s="156" t="s">
        <v>679</v>
      </c>
      <c r="C225" s="147" t="s">
        <v>680</v>
      </c>
      <c r="D225" s="117"/>
      <c r="E225" s="117" t="n">
        <v>0</v>
      </c>
      <c r="F225" s="118" t="s">
        <v>49</v>
      </c>
      <c r="G225" s="118" t="s">
        <v>49</v>
      </c>
      <c r="H225" s="141" t="n">
        <v>19521</v>
      </c>
      <c r="I225" s="125" t="s">
        <v>665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681</v>
      </c>
      <c r="B226" s="115" t="s">
        <v>682</v>
      </c>
      <c r="C226" s="116" t="s">
        <v>683</v>
      </c>
      <c r="D226" s="117"/>
      <c r="E226" s="117" t="n">
        <v>0</v>
      </c>
      <c r="F226" s="118" t="s">
        <v>49</v>
      </c>
      <c r="G226" s="118" t="s">
        <v>49</v>
      </c>
      <c r="H226" s="118" t="n">
        <v>1271</v>
      </c>
      <c r="I226" s="125" t="s">
        <v>665</v>
      </c>
      <c r="J226" s="120" t="n">
        <v>5</v>
      </c>
      <c r="K226" s="121" t="n">
        <v>3</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684</v>
      </c>
      <c r="B227" s="115" t="s">
        <v>685</v>
      </c>
      <c r="C227" s="147" t="s">
        <v>686</v>
      </c>
      <c r="D227" s="117" t="s">
        <v>18</v>
      </c>
      <c r="E227" s="117" t="n">
        <v>0</v>
      </c>
      <c r="F227" s="141" t="n">
        <v>15</v>
      </c>
      <c r="G227" s="141" t="n">
        <v>2</v>
      </c>
      <c r="H227" s="141" t="n">
        <v>1260</v>
      </c>
      <c r="I227" s="125" t="s">
        <v>665</v>
      </c>
      <c r="J227" s="120" t="n">
        <v>5</v>
      </c>
      <c r="K227" s="121" t="n">
        <v>2</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687</v>
      </c>
      <c r="B228" s="115" t="s">
        <v>688</v>
      </c>
      <c r="C228" s="147" t="s">
        <v>664</v>
      </c>
      <c r="D228" s="117"/>
      <c r="E228" s="117" t="n">
        <v>0</v>
      </c>
      <c r="F228" s="118" t="s">
        <v>49</v>
      </c>
      <c r="G228" s="118" t="s">
        <v>49</v>
      </c>
      <c r="H228" s="141" t="n">
        <v>1261</v>
      </c>
      <c r="I228" s="125" t="s">
        <v>665</v>
      </c>
      <c r="J228" s="120" t="n">
        <v>5</v>
      </c>
      <c r="K228" s="121" t="n">
        <v>3</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689</v>
      </c>
      <c r="B229" s="115" t="s">
        <v>690</v>
      </c>
      <c r="C229" s="116" t="s">
        <v>668</v>
      </c>
      <c r="D229" s="117"/>
      <c r="E229" s="117" t="n">
        <v>0</v>
      </c>
      <c r="F229" s="118" t="s">
        <v>49</v>
      </c>
      <c r="G229" s="118" t="s">
        <v>49</v>
      </c>
      <c r="H229" s="118" t="n">
        <v>1258</v>
      </c>
      <c r="I229" s="125" t="s">
        <v>665</v>
      </c>
      <c r="J229" s="120" t="n">
        <v>5</v>
      </c>
      <c r="K229" s="121" t="n">
        <v>3</v>
      </c>
      <c r="L229" s="126"/>
      <c r="M229" s="123"/>
      <c r="N229" s="150"/>
      <c r="O229" s="123"/>
      <c r="P229" s="150"/>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14" t="s">
        <v>691</v>
      </c>
      <c r="B230" s="115" t="s">
        <v>692</v>
      </c>
      <c r="C230" s="147" t="s">
        <v>693</v>
      </c>
      <c r="D230" s="117"/>
      <c r="E230" s="117" t="n">
        <v>0</v>
      </c>
      <c r="F230" s="118" t="s">
        <v>49</v>
      </c>
      <c r="G230" s="118" t="s">
        <v>49</v>
      </c>
      <c r="H230" s="141" t="n">
        <v>19536</v>
      </c>
      <c r="I230" s="125" t="s">
        <v>665</v>
      </c>
      <c r="J230" s="120" t="n">
        <v>5</v>
      </c>
      <c r="K230" s="121" t="n">
        <v>3</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4" t="s">
        <v>694</v>
      </c>
      <c r="B231" s="115" t="s">
        <v>695</v>
      </c>
      <c r="C231" s="147" t="s">
        <v>696</v>
      </c>
      <c r="D231" s="117"/>
      <c r="E231" s="117" t="n">
        <v>0</v>
      </c>
      <c r="F231" s="118" t="s">
        <v>49</v>
      </c>
      <c r="G231" s="118" t="s">
        <v>49</v>
      </c>
      <c r="H231" s="141" t="n">
        <v>19537</v>
      </c>
      <c r="I231" s="125" t="s">
        <v>665</v>
      </c>
      <c r="J231" s="120" t="n">
        <v>5</v>
      </c>
      <c r="K231" s="121" t="n">
        <v>3</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697</v>
      </c>
      <c r="B232" s="115" t="s">
        <v>698</v>
      </c>
      <c r="C232" s="147" t="s">
        <v>696</v>
      </c>
      <c r="D232" s="117"/>
      <c r="E232" s="117" t="n">
        <v>0</v>
      </c>
      <c r="F232" s="118" t="s">
        <v>49</v>
      </c>
      <c r="G232" s="118" t="s">
        <v>49</v>
      </c>
      <c r="H232" s="141" t="n">
        <v>31522</v>
      </c>
      <c r="I232" s="119" t="s">
        <v>665</v>
      </c>
      <c r="J232" s="120" t="n">
        <v>5</v>
      </c>
      <c r="K232" s="121" t="n">
        <v>3</v>
      </c>
      <c r="L232" s="122" t="s">
        <v>699</v>
      </c>
      <c r="M232" s="123" t="s">
        <v>700</v>
      </c>
      <c r="N232" s="123"/>
      <c r="O232" s="123"/>
      <c r="P232" s="123"/>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4" t="s">
        <v>701</v>
      </c>
      <c r="B233" s="115" t="s">
        <v>702</v>
      </c>
      <c r="C233" s="116" t="s">
        <v>703</v>
      </c>
      <c r="D233" s="117"/>
      <c r="E233" s="117" t="n">
        <v>0</v>
      </c>
      <c r="F233" s="118" t="s">
        <v>49</v>
      </c>
      <c r="G233" s="118" t="s">
        <v>49</v>
      </c>
      <c r="H233" s="118" t="n">
        <v>19539</v>
      </c>
      <c r="I233" s="125" t="s">
        <v>665</v>
      </c>
      <c r="J233" s="120" t="n">
        <v>5</v>
      </c>
      <c r="K233" s="121" t="n">
        <v>3</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14" t="s">
        <v>704</v>
      </c>
      <c r="B234" s="115" t="s">
        <v>705</v>
      </c>
      <c r="C234" s="147" t="s">
        <v>706</v>
      </c>
      <c r="D234" s="117"/>
      <c r="E234" s="117" t="n">
        <v>0</v>
      </c>
      <c r="F234" s="118" t="s">
        <v>49</v>
      </c>
      <c r="G234" s="118" t="s">
        <v>49</v>
      </c>
      <c r="H234" s="141" t="n">
        <v>19540</v>
      </c>
      <c r="I234" s="125" t="s">
        <v>665</v>
      </c>
      <c r="J234" s="120" t="n">
        <v>5</v>
      </c>
      <c r="K234" s="121" t="n">
        <v>3</v>
      </c>
      <c r="L234" s="126"/>
      <c r="M234" s="123"/>
      <c r="N234" s="127"/>
      <c r="O234" s="123"/>
      <c r="P234" s="127"/>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4" t="s">
        <v>707</v>
      </c>
      <c r="B235" s="115" t="s">
        <v>708</v>
      </c>
      <c r="C235" s="147" t="s">
        <v>709</v>
      </c>
      <c r="D235" s="117"/>
      <c r="E235" s="117" t="n">
        <v>0</v>
      </c>
      <c r="F235" s="118" t="s">
        <v>49</v>
      </c>
      <c r="G235" s="118" t="s">
        <v>49</v>
      </c>
      <c r="H235" s="141" t="n">
        <v>1274</v>
      </c>
      <c r="I235" s="125" t="s">
        <v>665</v>
      </c>
      <c r="J235" s="120" t="n">
        <v>5</v>
      </c>
      <c r="K235" s="121" t="n">
        <v>2</v>
      </c>
      <c r="L235" s="126"/>
      <c r="M235" s="123"/>
      <c r="N235" s="127"/>
      <c r="O235" s="123"/>
      <c r="P235" s="127"/>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14" t="s">
        <v>710</v>
      </c>
      <c r="B236" s="115" t="s">
        <v>711</v>
      </c>
      <c r="C236" s="147" t="s">
        <v>436</v>
      </c>
      <c r="D236" s="117"/>
      <c r="E236" s="117" t="n">
        <v>0</v>
      </c>
      <c r="F236" s="118" t="s">
        <v>49</v>
      </c>
      <c r="G236" s="118" t="s">
        <v>49</v>
      </c>
      <c r="H236" s="141" t="n">
        <v>19541</v>
      </c>
      <c r="I236" s="119" t="s">
        <v>665</v>
      </c>
      <c r="J236" s="120" t="n">
        <v>5</v>
      </c>
      <c r="K236" s="121" t="n">
        <v>3</v>
      </c>
      <c r="L236" s="122"/>
      <c r="M236" s="123"/>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14" t="s">
        <v>712</v>
      </c>
      <c r="B237" s="115" t="s">
        <v>713</v>
      </c>
      <c r="C237" s="147" t="s">
        <v>696</v>
      </c>
      <c r="D237" s="117"/>
      <c r="E237" s="117" t="n">
        <v>0</v>
      </c>
      <c r="F237" s="118" t="s">
        <v>49</v>
      </c>
      <c r="G237" s="118" t="s">
        <v>49</v>
      </c>
      <c r="H237" s="141" t="n">
        <v>1272</v>
      </c>
      <c r="I237" s="119" t="s">
        <v>665</v>
      </c>
      <c r="J237" s="120" t="n">
        <v>5</v>
      </c>
      <c r="K237" s="121" t="n">
        <v>3</v>
      </c>
      <c r="L237" s="122"/>
      <c r="M237" s="123"/>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14" t="s">
        <v>714</v>
      </c>
      <c r="B238" s="115" t="s">
        <v>715</v>
      </c>
      <c r="C238" s="147" t="s">
        <v>716</v>
      </c>
      <c r="D238" s="117"/>
      <c r="E238" s="117" t="n">
        <v>0</v>
      </c>
      <c r="F238" s="118" t="s">
        <v>49</v>
      </c>
      <c r="G238" s="118" t="s">
        <v>49</v>
      </c>
      <c r="H238" s="141" t="n">
        <v>19542</v>
      </c>
      <c r="I238" s="125" t="s">
        <v>665</v>
      </c>
      <c r="J238" s="120" t="n">
        <v>5</v>
      </c>
      <c r="K238" s="121" t="n">
        <v>3</v>
      </c>
      <c r="L238" s="126"/>
      <c r="M238" s="123"/>
      <c r="N238" s="127"/>
      <c r="O238" s="123"/>
      <c r="P238" s="127"/>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14" t="s">
        <v>717</v>
      </c>
      <c r="B239" s="115" t="s">
        <v>718</v>
      </c>
      <c r="C239" s="147" t="s">
        <v>719</v>
      </c>
      <c r="D239" s="117"/>
      <c r="E239" s="117" t="n">
        <v>0</v>
      </c>
      <c r="F239" s="118" t="s">
        <v>49</v>
      </c>
      <c r="G239" s="118" t="s">
        <v>49</v>
      </c>
      <c r="H239" s="141" t="n">
        <v>19543</v>
      </c>
      <c r="I239" s="125" t="s">
        <v>665</v>
      </c>
      <c r="J239" s="120" t="n">
        <v>5</v>
      </c>
      <c r="K239" s="121" t="n">
        <v>3</v>
      </c>
      <c r="L239" s="126" t="s">
        <v>720</v>
      </c>
      <c r="M239" s="123" t="s">
        <v>721</v>
      </c>
      <c r="N239" s="127"/>
      <c r="O239" s="123"/>
      <c r="P239" s="127"/>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4" t="s">
        <v>722</v>
      </c>
      <c r="B240" s="115" t="s">
        <v>723</v>
      </c>
      <c r="C240" s="147" t="s">
        <v>724</v>
      </c>
      <c r="D240" s="117"/>
      <c r="E240" s="117" t="n">
        <v>0</v>
      </c>
      <c r="F240" s="118" t="s">
        <v>49</v>
      </c>
      <c r="G240" s="118" t="s">
        <v>49</v>
      </c>
      <c r="H240" s="141" t="n">
        <v>1225</v>
      </c>
      <c r="I240" s="125" t="s">
        <v>665</v>
      </c>
      <c r="J240" s="120" t="n">
        <v>5</v>
      </c>
      <c r="K240" s="121" t="n">
        <v>3</v>
      </c>
      <c r="L240" s="126" t="s">
        <v>725</v>
      </c>
      <c r="M240" s="123" t="s">
        <v>726</v>
      </c>
      <c r="N240" s="127"/>
      <c r="O240" s="123"/>
      <c r="P240" s="127"/>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4" t="s">
        <v>727</v>
      </c>
      <c r="B241" s="115" t="s">
        <v>728</v>
      </c>
      <c r="C241" s="147" t="s">
        <v>729</v>
      </c>
      <c r="D241" s="117"/>
      <c r="E241" s="117" t="n">
        <v>0</v>
      </c>
      <c r="F241" s="118" t="s">
        <v>49</v>
      </c>
      <c r="G241" s="118" t="s">
        <v>49</v>
      </c>
      <c r="H241" s="141" t="n">
        <v>1226</v>
      </c>
      <c r="I241" s="125" t="s">
        <v>665</v>
      </c>
      <c r="J241" s="120" t="n">
        <v>5</v>
      </c>
      <c r="K241" s="121" t="n">
        <v>3</v>
      </c>
      <c r="L241" s="126"/>
      <c r="M241" s="123"/>
      <c r="N241" s="127"/>
      <c r="O241" s="123"/>
      <c r="P241" s="127"/>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14" t="s">
        <v>730</v>
      </c>
      <c r="B242" s="115" t="s">
        <v>731</v>
      </c>
      <c r="C242" s="147" t="s">
        <v>732</v>
      </c>
      <c r="D242" s="117"/>
      <c r="E242" s="117" t="n">
        <v>0</v>
      </c>
      <c r="F242" s="118" t="s">
        <v>49</v>
      </c>
      <c r="G242" s="118" t="s">
        <v>49</v>
      </c>
      <c r="H242" s="141" t="n">
        <v>1224</v>
      </c>
      <c r="I242" s="125" t="s">
        <v>665</v>
      </c>
      <c r="J242" s="120" t="n">
        <v>5</v>
      </c>
      <c r="K242" s="121" t="n">
        <v>3</v>
      </c>
      <c r="L242" s="126"/>
      <c r="M242" s="123"/>
      <c r="N242" s="127"/>
      <c r="O242" s="123"/>
      <c r="P242" s="127"/>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4" t="s">
        <v>733</v>
      </c>
      <c r="B243" s="115" t="s">
        <v>734</v>
      </c>
      <c r="C243" s="147" t="s">
        <v>735</v>
      </c>
      <c r="D243" s="117"/>
      <c r="E243" s="117" t="n">
        <v>0</v>
      </c>
      <c r="F243" s="118" t="s">
        <v>49</v>
      </c>
      <c r="G243" s="118" t="s">
        <v>49</v>
      </c>
      <c r="H243" s="141" t="n">
        <v>1228</v>
      </c>
      <c r="I243" s="125" t="s">
        <v>665</v>
      </c>
      <c r="J243" s="120" t="n">
        <v>5</v>
      </c>
      <c r="K243" s="121" t="n">
        <v>3</v>
      </c>
      <c r="L243" s="126" t="s">
        <v>736</v>
      </c>
      <c r="M243" s="123" t="s">
        <v>737</v>
      </c>
      <c r="N243" s="127" t="s">
        <v>738</v>
      </c>
      <c r="O243" s="123" t="s">
        <v>739</v>
      </c>
      <c r="P243" s="127"/>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4" t="s">
        <v>740</v>
      </c>
      <c r="B244" s="115" t="s">
        <v>741</v>
      </c>
      <c r="C244" s="147" t="s">
        <v>742</v>
      </c>
      <c r="D244" s="117"/>
      <c r="E244" s="117" t="n">
        <v>0</v>
      </c>
      <c r="F244" s="118" t="s">
        <v>49</v>
      </c>
      <c r="G244" s="118" t="s">
        <v>49</v>
      </c>
      <c r="H244" s="141" t="n">
        <v>1230</v>
      </c>
      <c r="I244" s="125" t="s">
        <v>665</v>
      </c>
      <c r="J244" s="120" t="n">
        <v>5</v>
      </c>
      <c r="K244" s="121" t="n">
        <v>3</v>
      </c>
      <c r="L244" s="126"/>
      <c r="M244" s="123"/>
      <c r="N244" s="127"/>
      <c r="O244" s="123"/>
      <c r="P244" s="127"/>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14" t="s">
        <v>743</v>
      </c>
      <c r="B245" s="115" t="s">
        <v>744</v>
      </c>
      <c r="C245" s="116" t="s">
        <v>745</v>
      </c>
      <c r="D245" s="117" t="s">
        <v>18</v>
      </c>
      <c r="E245" s="117" t="n">
        <v>0</v>
      </c>
      <c r="F245" s="118" t="n">
        <v>15</v>
      </c>
      <c r="G245" s="118" t="n">
        <v>2</v>
      </c>
      <c r="H245" s="118" t="n">
        <v>1318</v>
      </c>
      <c r="I245" s="125" t="s">
        <v>665</v>
      </c>
      <c r="J245" s="120" t="n">
        <v>5</v>
      </c>
      <c r="K245" s="121" t="n">
        <v>1</v>
      </c>
      <c r="L245" s="126"/>
      <c r="M245" s="123"/>
      <c r="N245" s="127"/>
      <c r="O245" s="123"/>
      <c r="P245" s="127"/>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4" t="s">
        <v>746</v>
      </c>
      <c r="B246" s="115" t="s">
        <v>747</v>
      </c>
      <c r="C246" s="147" t="s">
        <v>748</v>
      </c>
      <c r="D246" s="117" t="s">
        <v>18</v>
      </c>
      <c r="E246" s="117" t="n">
        <v>0</v>
      </c>
      <c r="F246" s="141" t="n">
        <v>13</v>
      </c>
      <c r="G246" s="141" t="n">
        <v>3</v>
      </c>
      <c r="H246" s="141" t="n">
        <v>1319</v>
      </c>
      <c r="I246" s="125" t="s">
        <v>665</v>
      </c>
      <c r="J246" s="120" t="n">
        <v>5</v>
      </c>
      <c r="K246" s="121" t="n">
        <v>1</v>
      </c>
      <c r="L246" s="126"/>
      <c r="M246" s="123"/>
      <c r="N246" s="127"/>
      <c r="O246" s="123"/>
      <c r="P246" s="127"/>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4" t="s">
        <v>749</v>
      </c>
      <c r="B247" s="115" t="s">
        <v>750</v>
      </c>
      <c r="C247" s="147" t="s">
        <v>677</v>
      </c>
      <c r="D247" s="117" t="s">
        <v>18</v>
      </c>
      <c r="E247" s="117" t="n">
        <v>0</v>
      </c>
      <c r="F247" s="141" t="n">
        <v>12</v>
      </c>
      <c r="G247" s="141" t="n">
        <v>2</v>
      </c>
      <c r="H247" s="141" t="n">
        <v>1320</v>
      </c>
      <c r="I247" s="125" t="s">
        <v>665</v>
      </c>
      <c r="J247" s="120" t="n">
        <v>5</v>
      </c>
      <c r="K247" s="121" t="n">
        <v>1</v>
      </c>
      <c r="L247" s="126"/>
      <c r="M247" s="123"/>
      <c r="N247" s="127"/>
      <c r="O247" s="123"/>
      <c r="P247" s="127"/>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4" t="s">
        <v>751</v>
      </c>
      <c r="B248" s="115" t="s">
        <v>752</v>
      </c>
      <c r="C248" s="116" t="s">
        <v>753</v>
      </c>
      <c r="D248" s="117" t="s">
        <v>18</v>
      </c>
      <c r="E248" s="117" t="n">
        <v>0</v>
      </c>
      <c r="F248" s="118" t="n">
        <v>13</v>
      </c>
      <c r="G248" s="118" t="n">
        <v>2</v>
      </c>
      <c r="H248" s="118" t="n">
        <v>1321</v>
      </c>
      <c r="I248" s="125" t="s">
        <v>665</v>
      </c>
      <c r="J248" s="120" t="n">
        <v>5</v>
      </c>
      <c r="K248" s="121" t="n">
        <v>1</v>
      </c>
      <c r="L248" s="126" t="s">
        <v>754</v>
      </c>
      <c r="M248" s="123" t="s">
        <v>755</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14" t="s">
        <v>756</v>
      </c>
      <c r="B249" s="115" t="s">
        <v>757</v>
      </c>
      <c r="C249" s="147" t="s">
        <v>758</v>
      </c>
      <c r="D249" s="117"/>
      <c r="E249" s="117" t="n">
        <v>0</v>
      </c>
      <c r="F249" s="118" t="s">
        <v>49</v>
      </c>
      <c r="G249" s="118" t="s">
        <v>49</v>
      </c>
      <c r="H249" s="141" t="n">
        <v>1317</v>
      </c>
      <c r="I249" s="125" t="s">
        <v>665</v>
      </c>
      <c r="J249" s="120" t="n">
        <v>5</v>
      </c>
      <c r="K249" s="121" t="n">
        <v>1</v>
      </c>
      <c r="L249" s="126"/>
      <c r="M249" s="123"/>
      <c r="N249" s="127"/>
      <c r="O249" s="123"/>
      <c r="P249" s="127"/>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759</v>
      </c>
      <c r="B250" s="115" t="s">
        <v>760</v>
      </c>
      <c r="C250" s="147" t="s">
        <v>761</v>
      </c>
      <c r="D250" s="117"/>
      <c r="E250" s="117" t="n">
        <v>0</v>
      </c>
      <c r="F250" s="118" t="s">
        <v>49</v>
      </c>
      <c r="G250" s="118" t="s">
        <v>49</v>
      </c>
      <c r="H250" s="141" t="n">
        <v>19597</v>
      </c>
      <c r="I250" s="125" t="s">
        <v>665</v>
      </c>
      <c r="J250" s="120" t="n">
        <v>5</v>
      </c>
      <c r="K250" s="121" t="n">
        <v>2</v>
      </c>
      <c r="L250" s="126"/>
      <c r="M250" s="123"/>
      <c r="N250" s="127"/>
      <c r="O250" s="123"/>
      <c r="P250" s="127"/>
      <c r="Q250" s="124"/>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4" t="s">
        <v>762</v>
      </c>
      <c r="B251" s="115" t="s">
        <v>763</v>
      </c>
      <c r="C251" s="116" t="s">
        <v>764</v>
      </c>
      <c r="D251" s="117" t="s">
        <v>18</v>
      </c>
      <c r="E251" s="117" t="n">
        <v>0</v>
      </c>
      <c r="F251" s="118" t="n">
        <v>18</v>
      </c>
      <c r="G251" s="118" t="n">
        <v>3</v>
      </c>
      <c r="H251" s="118" t="n">
        <v>1233</v>
      </c>
      <c r="I251" s="125" t="s">
        <v>665</v>
      </c>
      <c r="J251" s="120" t="n">
        <v>5</v>
      </c>
      <c r="K251" s="121" t="n">
        <v>1</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4" t="s">
        <v>765</v>
      </c>
      <c r="B252" s="115" t="s">
        <v>766</v>
      </c>
      <c r="C252" s="147" t="s">
        <v>767</v>
      </c>
      <c r="D252" s="117"/>
      <c r="E252" s="117" t="n">
        <v>0</v>
      </c>
      <c r="F252" s="118" t="s">
        <v>49</v>
      </c>
      <c r="G252" s="118" t="s">
        <v>49</v>
      </c>
      <c r="H252" s="141" t="n">
        <v>1231</v>
      </c>
      <c r="I252" s="125" t="s">
        <v>665</v>
      </c>
      <c r="J252" s="120" t="n">
        <v>5</v>
      </c>
      <c r="K252" s="121" t="n">
        <v>1</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4" t="s">
        <v>768</v>
      </c>
      <c r="B253" s="115" t="s">
        <v>769</v>
      </c>
      <c r="C253" s="147" t="s">
        <v>770</v>
      </c>
      <c r="D253" s="117"/>
      <c r="E253" s="117" t="n">
        <v>0</v>
      </c>
      <c r="F253" s="118" t="s">
        <v>49</v>
      </c>
      <c r="G253" s="118" t="s">
        <v>49</v>
      </c>
      <c r="H253" s="141" t="n">
        <v>19610</v>
      </c>
      <c r="I253" s="119" t="s">
        <v>665</v>
      </c>
      <c r="J253" s="120" t="n">
        <v>5</v>
      </c>
      <c r="K253" s="121" t="n">
        <v>3</v>
      </c>
      <c r="L253" s="122"/>
      <c r="M253" s="123"/>
      <c r="N253" s="123"/>
      <c r="O253" s="123"/>
      <c r="P253" s="123"/>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14" t="s">
        <v>771</v>
      </c>
      <c r="B254" s="115" t="s">
        <v>772</v>
      </c>
      <c r="C254" s="147" t="s">
        <v>773</v>
      </c>
      <c r="D254" s="117"/>
      <c r="E254" s="117" t="n">
        <v>0</v>
      </c>
      <c r="F254" s="118" t="s">
        <v>49</v>
      </c>
      <c r="G254" s="118" t="s">
        <v>49</v>
      </c>
      <c r="H254" s="141" t="n">
        <v>31546</v>
      </c>
      <c r="I254" s="119" t="s">
        <v>665</v>
      </c>
      <c r="J254" s="120" t="n">
        <v>5</v>
      </c>
      <c r="K254" s="121" t="n">
        <v>2</v>
      </c>
      <c r="L254" s="122" t="s">
        <v>774</v>
      </c>
      <c r="M254" s="123" t="s">
        <v>775</v>
      </c>
      <c r="N254" s="123"/>
      <c r="O254" s="123"/>
      <c r="P254" s="123"/>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14" t="s">
        <v>776</v>
      </c>
      <c r="B255" s="115" t="s">
        <v>777</v>
      </c>
      <c r="C255" s="147" t="s">
        <v>778</v>
      </c>
      <c r="D255" s="117"/>
      <c r="E255" s="117" t="n">
        <v>0</v>
      </c>
      <c r="F255" s="118" t="s">
        <v>49</v>
      </c>
      <c r="G255" s="118" t="s">
        <v>49</v>
      </c>
      <c r="H255" s="141" t="n">
        <v>31531</v>
      </c>
      <c r="I255" s="119" t="s">
        <v>665</v>
      </c>
      <c r="J255" s="120" t="n">
        <v>5</v>
      </c>
      <c r="K255" s="121" t="n">
        <v>2</v>
      </c>
      <c r="L255" s="122" t="s">
        <v>779</v>
      </c>
      <c r="M255" s="123" t="s">
        <v>780</v>
      </c>
      <c r="N255" s="123"/>
      <c r="O255" s="123"/>
      <c r="P255" s="123"/>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4" t="s">
        <v>781</v>
      </c>
      <c r="B256" s="115" t="s">
        <v>782</v>
      </c>
      <c r="C256" s="116" t="s">
        <v>783</v>
      </c>
      <c r="D256" s="117"/>
      <c r="E256" s="117" t="n">
        <v>0</v>
      </c>
      <c r="F256" s="118" t="s">
        <v>49</v>
      </c>
      <c r="G256" s="118" t="s">
        <v>49</v>
      </c>
      <c r="H256" s="118" t="n">
        <v>1277</v>
      </c>
      <c r="I256" s="119" t="s">
        <v>665</v>
      </c>
      <c r="J256" s="120" t="n">
        <v>5</v>
      </c>
      <c r="K256" s="121" t="n">
        <v>3</v>
      </c>
      <c r="L256" s="122" t="s">
        <v>784</v>
      </c>
      <c r="M256" s="123" t="s">
        <v>785</v>
      </c>
      <c r="N256" s="123"/>
      <c r="O256" s="123"/>
      <c r="P256" s="123"/>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14" t="s">
        <v>786</v>
      </c>
      <c r="B257" s="115" t="s">
        <v>787</v>
      </c>
      <c r="C257" s="147" t="s">
        <v>788</v>
      </c>
      <c r="D257" s="117"/>
      <c r="E257" s="117" t="n">
        <v>0</v>
      </c>
      <c r="F257" s="118" t="s">
        <v>49</v>
      </c>
      <c r="G257" s="118" t="s">
        <v>49</v>
      </c>
      <c r="H257" s="141" t="n">
        <v>31543</v>
      </c>
      <c r="I257" s="119" t="s">
        <v>665</v>
      </c>
      <c r="J257" s="120" t="n">
        <v>5</v>
      </c>
      <c r="K257" s="121" t="n">
        <v>3</v>
      </c>
      <c r="L257" s="122" t="s">
        <v>789</v>
      </c>
      <c r="M257" s="123" t="s">
        <v>790</v>
      </c>
      <c r="N257" s="123" t="s">
        <v>791</v>
      </c>
      <c r="O257" s="123" t="s">
        <v>792</v>
      </c>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4" t="s">
        <v>793</v>
      </c>
      <c r="B258" s="115" t="s">
        <v>794</v>
      </c>
      <c r="C258" s="116" t="s">
        <v>664</v>
      </c>
      <c r="D258" s="117"/>
      <c r="E258" s="117" t="n">
        <v>0</v>
      </c>
      <c r="F258" s="118" t="s">
        <v>49</v>
      </c>
      <c r="G258" s="118" t="s">
        <v>49</v>
      </c>
      <c r="H258" s="118" t="n">
        <v>1278</v>
      </c>
      <c r="I258" s="119" t="s">
        <v>665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14" t="s">
        <v>795</v>
      </c>
      <c r="B259" s="115" t="s">
        <v>796</v>
      </c>
      <c r="C259" s="116" t="s">
        <v>686</v>
      </c>
      <c r="D259" s="117"/>
      <c r="E259" s="117" t="n">
        <v>0</v>
      </c>
      <c r="F259" s="118" t="s">
        <v>49</v>
      </c>
      <c r="G259" s="118" t="s">
        <v>49</v>
      </c>
      <c r="H259" s="118" t="n">
        <v>1276</v>
      </c>
      <c r="I259" s="119" t="s">
        <v>665</v>
      </c>
      <c r="J259" s="120" t="n">
        <v>5</v>
      </c>
      <c r="K259" s="121" t="n">
        <v>3</v>
      </c>
      <c r="L259" s="122"/>
      <c r="M259" s="123"/>
      <c r="N259" s="123"/>
      <c r="O259" s="123"/>
      <c r="P259" s="159"/>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797</v>
      </c>
      <c r="B260" s="115" t="s">
        <v>798</v>
      </c>
      <c r="C260" s="147" t="s">
        <v>799</v>
      </c>
      <c r="D260" s="117"/>
      <c r="E260" s="117" t="n">
        <v>0</v>
      </c>
      <c r="F260" s="118" t="s">
        <v>49</v>
      </c>
      <c r="G260" s="118" t="s">
        <v>49</v>
      </c>
      <c r="H260" s="141" t="n">
        <v>1279</v>
      </c>
      <c r="I260" s="125" t="s">
        <v>665</v>
      </c>
      <c r="J260" s="120" t="n">
        <v>5</v>
      </c>
      <c r="K260" s="121" t="n">
        <v>3</v>
      </c>
      <c r="L260" s="126"/>
      <c r="M260" s="123"/>
      <c r="N260" s="150"/>
      <c r="O260" s="123"/>
      <c r="P260" s="150"/>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800</v>
      </c>
      <c r="B261" s="115" t="s">
        <v>801</v>
      </c>
      <c r="C261" s="147" t="s">
        <v>802</v>
      </c>
      <c r="D261" s="117"/>
      <c r="E261" s="117" t="n">
        <v>0</v>
      </c>
      <c r="F261" s="118" t="s">
        <v>49</v>
      </c>
      <c r="G261" s="118" t="s">
        <v>49</v>
      </c>
      <c r="H261" s="141" t="n">
        <v>19616</v>
      </c>
      <c r="I261" s="119" t="s">
        <v>665</v>
      </c>
      <c r="J261" s="120" t="n">
        <v>5</v>
      </c>
      <c r="K261" s="121" t="n">
        <v>3</v>
      </c>
      <c r="L261" s="122" t="s">
        <v>803</v>
      </c>
      <c r="M261" s="123" t="s">
        <v>804</v>
      </c>
      <c r="N261" s="123"/>
      <c r="O261" s="123"/>
      <c r="P261" s="123"/>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4" t="s">
        <v>805</v>
      </c>
      <c r="B262" s="115" t="s">
        <v>806</v>
      </c>
      <c r="C262" s="116" t="s">
        <v>807</v>
      </c>
      <c r="D262" s="117"/>
      <c r="E262" s="117" t="n">
        <v>0</v>
      </c>
      <c r="F262" s="118" t="s">
        <v>49</v>
      </c>
      <c r="G262" s="118" t="s">
        <v>49</v>
      </c>
      <c r="H262" s="118" t="n">
        <v>34544</v>
      </c>
      <c r="I262" s="125" t="s">
        <v>665</v>
      </c>
      <c r="J262" s="120" t="n">
        <v>5</v>
      </c>
      <c r="K262" s="121" t="n">
        <v>3</v>
      </c>
      <c r="L262" s="126" t="s">
        <v>808</v>
      </c>
      <c r="M262" s="123" t="s">
        <v>809</v>
      </c>
      <c r="N262" s="150"/>
      <c r="O262" s="123"/>
      <c r="P262" s="150"/>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14" t="s">
        <v>810</v>
      </c>
      <c r="B263" s="115" t="s">
        <v>811</v>
      </c>
      <c r="C263" s="147" t="s">
        <v>812</v>
      </c>
      <c r="D263" s="117"/>
      <c r="E263" s="117" t="n">
        <v>0</v>
      </c>
      <c r="F263" s="118" t="s">
        <v>49</v>
      </c>
      <c r="G263" s="118" t="s">
        <v>49</v>
      </c>
      <c r="H263" s="141" t="n">
        <v>34420</v>
      </c>
      <c r="I263" s="125" t="s">
        <v>665</v>
      </c>
      <c r="J263" s="120" t="n">
        <v>5</v>
      </c>
      <c r="K263" s="121" t="n">
        <v>3</v>
      </c>
      <c r="L263" s="126" t="s">
        <v>813</v>
      </c>
      <c r="M263" s="123" t="s">
        <v>814</v>
      </c>
      <c r="N263" s="150"/>
      <c r="O263" s="123"/>
      <c r="P263" s="150"/>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815</v>
      </c>
      <c r="B264" s="115" t="s">
        <v>816</v>
      </c>
      <c r="C264" s="116" t="s">
        <v>817</v>
      </c>
      <c r="D264" s="117"/>
      <c r="E264" s="117" t="n">
        <v>0</v>
      </c>
      <c r="F264" s="118" t="s">
        <v>49</v>
      </c>
      <c r="G264" s="118" t="s">
        <v>49</v>
      </c>
      <c r="H264" s="118" t="n">
        <v>19617</v>
      </c>
      <c r="I264" s="125" t="s">
        <v>665</v>
      </c>
      <c r="J264" s="120" t="n">
        <v>5</v>
      </c>
      <c r="K264" s="121" t="n">
        <v>3</v>
      </c>
      <c r="L264" s="126"/>
      <c r="M264" s="123"/>
      <c r="N264" s="150"/>
      <c r="O264" s="123"/>
      <c r="P264" s="150"/>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4" t="s">
        <v>818</v>
      </c>
      <c r="B265" s="115" t="s">
        <v>819</v>
      </c>
      <c r="C265" s="147" t="s">
        <v>696</v>
      </c>
      <c r="D265" s="117"/>
      <c r="E265" s="117" t="n">
        <v>0</v>
      </c>
      <c r="F265" s="118" t="s">
        <v>49</v>
      </c>
      <c r="G265" s="118" t="s">
        <v>49</v>
      </c>
      <c r="H265" s="141" t="n">
        <v>29981</v>
      </c>
      <c r="I265" s="125" t="s">
        <v>665</v>
      </c>
      <c r="J265" s="120" t="n">
        <v>5</v>
      </c>
      <c r="K265" s="121" t="n">
        <v>3</v>
      </c>
      <c r="L265" s="126"/>
      <c r="M265" s="123"/>
      <c r="N265" s="150"/>
      <c r="O265" s="123"/>
      <c r="P265" s="150"/>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820</v>
      </c>
      <c r="B266" s="115" t="s">
        <v>821</v>
      </c>
      <c r="C266" s="147" t="s">
        <v>822</v>
      </c>
      <c r="D266" s="117"/>
      <c r="E266" s="117" t="n">
        <v>0</v>
      </c>
      <c r="F266" s="118" t="s">
        <v>49</v>
      </c>
      <c r="G266" s="118" t="s">
        <v>49</v>
      </c>
      <c r="H266" s="141" t="n">
        <v>19618</v>
      </c>
      <c r="I266" s="125" t="s">
        <v>665</v>
      </c>
      <c r="J266" s="120" t="n">
        <v>5</v>
      </c>
      <c r="K266" s="121" t="n">
        <v>3</v>
      </c>
      <c r="L266" s="126"/>
      <c r="M266" s="123"/>
      <c r="N266" s="150"/>
      <c r="O266" s="123"/>
      <c r="P266" s="150"/>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4" t="s">
        <v>823</v>
      </c>
      <c r="B267" s="115" t="s">
        <v>824</v>
      </c>
      <c r="C267" s="147" t="s">
        <v>825</v>
      </c>
      <c r="D267" s="117"/>
      <c r="E267" s="117" t="n">
        <v>0</v>
      </c>
      <c r="F267" s="118" t="s">
        <v>49</v>
      </c>
      <c r="G267" s="118" t="s">
        <v>49</v>
      </c>
      <c r="H267" s="141" t="n">
        <v>19619</v>
      </c>
      <c r="I267" s="125" t="s">
        <v>665</v>
      </c>
      <c r="J267" s="120" t="n">
        <v>5</v>
      </c>
      <c r="K267" s="121" t="n">
        <v>3</v>
      </c>
      <c r="L267" s="126" t="s">
        <v>826</v>
      </c>
      <c r="M267" s="123" t="s">
        <v>827</v>
      </c>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4" t="s">
        <v>828</v>
      </c>
      <c r="B268" s="115" t="s">
        <v>829</v>
      </c>
      <c r="C268" s="116" t="s">
        <v>830</v>
      </c>
      <c r="D268" s="117"/>
      <c r="E268" s="117" t="n">
        <v>0</v>
      </c>
      <c r="F268" s="118" t="s">
        <v>49</v>
      </c>
      <c r="G268" s="118" t="s">
        <v>49</v>
      </c>
      <c r="H268" s="118" t="n">
        <v>34546</v>
      </c>
      <c r="I268" s="119" t="s">
        <v>665</v>
      </c>
      <c r="J268" s="120" t="n">
        <v>5</v>
      </c>
      <c r="K268" s="121" t="n">
        <v>3</v>
      </c>
      <c r="L268" s="122" t="s">
        <v>831</v>
      </c>
      <c r="M268" s="123" t="s">
        <v>832</v>
      </c>
      <c r="N268" s="123"/>
      <c r="O268" s="123"/>
      <c r="P268" s="123"/>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4" t="s">
        <v>833</v>
      </c>
      <c r="B269" s="115" t="s">
        <v>834</v>
      </c>
      <c r="C269" s="116" t="s">
        <v>835</v>
      </c>
      <c r="D269" s="117" t="s">
        <v>18</v>
      </c>
      <c r="E269" s="117" t="n">
        <v>0</v>
      </c>
      <c r="F269" s="118" t="n">
        <v>15</v>
      </c>
      <c r="G269" s="118" t="n">
        <v>3</v>
      </c>
      <c r="H269" s="118" t="n">
        <v>10211</v>
      </c>
      <c r="I269" s="119" t="s">
        <v>665</v>
      </c>
      <c r="J269" s="120" t="n">
        <v>5</v>
      </c>
      <c r="K269" s="121" t="n">
        <v>2</v>
      </c>
      <c r="L269" s="122" t="s">
        <v>836</v>
      </c>
      <c r="M269" s="123" t="s">
        <v>837</v>
      </c>
      <c r="N269" s="123" t="s">
        <v>838</v>
      </c>
      <c r="O269" s="123" t="s">
        <v>839</v>
      </c>
      <c r="P269" s="123" t="s">
        <v>840</v>
      </c>
      <c r="Q269" s="124" t="s">
        <v>841</v>
      </c>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842</v>
      </c>
      <c r="B270" s="115" t="s">
        <v>843</v>
      </c>
      <c r="C270" s="147" t="s">
        <v>844</v>
      </c>
      <c r="D270" s="117"/>
      <c r="E270" s="117" t="n">
        <v>0</v>
      </c>
      <c r="F270" s="118" t="s">
        <v>49</v>
      </c>
      <c r="G270" s="118" t="s">
        <v>49</v>
      </c>
      <c r="H270" s="141" t="n">
        <v>19622</v>
      </c>
      <c r="I270" s="125" t="s">
        <v>665</v>
      </c>
      <c r="J270" s="120" t="n">
        <v>5</v>
      </c>
      <c r="K270" s="121" t="n">
        <v>3</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845</v>
      </c>
      <c r="B271" s="115" t="s">
        <v>846</v>
      </c>
      <c r="C271" s="147" t="s">
        <v>847</v>
      </c>
      <c r="D271" s="117"/>
      <c r="E271" s="117" t="n">
        <v>0</v>
      </c>
      <c r="F271" s="118" t="s">
        <v>49</v>
      </c>
      <c r="G271" s="118" t="s">
        <v>49</v>
      </c>
      <c r="H271" s="141" t="n">
        <v>1234</v>
      </c>
      <c r="I271" s="125" t="s">
        <v>665</v>
      </c>
      <c r="J271" s="120" t="n">
        <v>5</v>
      </c>
      <c r="K271" s="121" t="n">
        <v>3</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4" t="s">
        <v>848</v>
      </c>
      <c r="B272" s="115" t="s">
        <v>849</v>
      </c>
      <c r="C272" s="116" t="s">
        <v>850</v>
      </c>
      <c r="D272" s="117"/>
      <c r="E272" s="117" t="n">
        <v>0</v>
      </c>
      <c r="F272" s="118" t="s">
        <v>49</v>
      </c>
      <c r="G272" s="118" t="s">
        <v>49</v>
      </c>
      <c r="H272" s="118" t="n">
        <v>34432</v>
      </c>
      <c r="I272" s="125" t="s">
        <v>665</v>
      </c>
      <c r="J272" s="120" t="n">
        <v>5</v>
      </c>
      <c r="K272" s="121" t="n">
        <v>3</v>
      </c>
      <c r="L272" s="126" t="s">
        <v>851</v>
      </c>
      <c r="M272" s="123" t="s">
        <v>852</v>
      </c>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853</v>
      </c>
      <c r="B273" s="115" t="s">
        <v>854</v>
      </c>
      <c r="C273" s="147" t="s">
        <v>855</v>
      </c>
      <c r="D273" s="117"/>
      <c r="E273" s="117" t="n">
        <v>0</v>
      </c>
      <c r="F273" s="118" t="s">
        <v>49</v>
      </c>
      <c r="G273" s="118" t="s">
        <v>49</v>
      </c>
      <c r="H273" s="141" t="n">
        <v>19654</v>
      </c>
      <c r="I273" s="125" t="s">
        <v>665</v>
      </c>
      <c r="J273" s="120" t="n">
        <v>5</v>
      </c>
      <c r="K273" s="121" t="n">
        <v>3</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4" t="s">
        <v>856</v>
      </c>
      <c r="B274" s="115" t="s">
        <v>857</v>
      </c>
      <c r="C274" s="147" t="s">
        <v>668</v>
      </c>
      <c r="D274" s="117"/>
      <c r="E274" s="117" t="n">
        <v>0</v>
      </c>
      <c r="F274" s="118" t="s">
        <v>49</v>
      </c>
      <c r="G274" s="118" t="s">
        <v>49</v>
      </c>
      <c r="H274" s="141" t="n">
        <v>1262</v>
      </c>
      <c r="I274" s="125" t="s">
        <v>665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4" t="s">
        <v>858</v>
      </c>
      <c r="B275" s="115" t="s">
        <v>859</v>
      </c>
      <c r="C275" s="147" t="s">
        <v>696</v>
      </c>
      <c r="D275" s="117"/>
      <c r="E275" s="117" t="n">
        <v>0</v>
      </c>
      <c r="F275" s="118" t="s">
        <v>49</v>
      </c>
      <c r="G275" s="118" t="s">
        <v>49</v>
      </c>
      <c r="H275" s="141" t="n">
        <v>19663</v>
      </c>
      <c r="I275" s="125" t="s">
        <v>665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4" t="s">
        <v>860</v>
      </c>
      <c r="B276" s="115" t="s">
        <v>861</v>
      </c>
      <c r="C276" s="147" t="s">
        <v>862</v>
      </c>
      <c r="D276" s="117"/>
      <c r="E276" s="117" t="n">
        <v>0</v>
      </c>
      <c r="F276" s="118" t="s">
        <v>49</v>
      </c>
      <c r="G276" s="118" t="s">
        <v>49</v>
      </c>
      <c r="H276" s="141" t="n">
        <v>19664</v>
      </c>
      <c r="I276" s="119" t="s">
        <v>665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863</v>
      </c>
      <c r="B277" s="115" t="s">
        <v>864</v>
      </c>
      <c r="C277" s="116" t="s">
        <v>696</v>
      </c>
      <c r="D277" s="117"/>
      <c r="E277" s="117" t="n">
        <v>0</v>
      </c>
      <c r="F277" s="118" t="s">
        <v>49</v>
      </c>
      <c r="G277" s="118" t="s">
        <v>49</v>
      </c>
      <c r="H277" s="118" t="n">
        <v>1293</v>
      </c>
      <c r="I277" s="119" t="s">
        <v>665</v>
      </c>
      <c r="J277" s="120" t="n">
        <v>5</v>
      </c>
      <c r="K277" s="121" t="n">
        <v>3</v>
      </c>
      <c r="L277" s="122"/>
      <c r="M277" s="123"/>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865</v>
      </c>
      <c r="B278" s="115" t="s">
        <v>866</v>
      </c>
      <c r="C278" s="116" t="s">
        <v>686</v>
      </c>
      <c r="D278" s="117"/>
      <c r="E278" s="117" t="n">
        <v>0</v>
      </c>
      <c r="F278" s="118" t="s">
        <v>49</v>
      </c>
      <c r="G278" s="118" t="s">
        <v>49</v>
      </c>
      <c r="H278" s="118" t="n">
        <v>31590</v>
      </c>
      <c r="I278" s="125" t="s">
        <v>665</v>
      </c>
      <c r="J278" s="120" t="n">
        <v>5</v>
      </c>
      <c r="K278" s="121" t="n">
        <v>3</v>
      </c>
      <c r="L278" s="126" t="s">
        <v>867</v>
      </c>
      <c r="M278" s="123" t="s">
        <v>868</v>
      </c>
      <c r="N278" s="150"/>
      <c r="O278" s="123"/>
      <c r="P278" s="150"/>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4" t="s">
        <v>869</v>
      </c>
      <c r="B279" s="115" t="s">
        <v>870</v>
      </c>
      <c r="C279" s="147" t="s">
        <v>871</v>
      </c>
      <c r="D279" s="117" t="s">
        <v>18</v>
      </c>
      <c r="E279" s="117" t="n">
        <v>0</v>
      </c>
      <c r="F279" s="141" t="n">
        <v>12</v>
      </c>
      <c r="G279" s="141" t="n">
        <v>2</v>
      </c>
      <c r="H279" s="141" t="n">
        <v>1294</v>
      </c>
      <c r="I279" s="125" t="s">
        <v>665</v>
      </c>
      <c r="J279" s="120" t="n">
        <v>5</v>
      </c>
      <c r="K279" s="121" t="n">
        <v>1</v>
      </c>
      <c r="L279" s="126" t="s">
        <v>872</v>
      </c>
      <c r="M279" s="123" t="s">
        <v>873</v>
      </c>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874</v>
      </c>
      <c r="B280" s="115" t="s">
        <v>875</v>
      </c>
      <c r="C280" s="147" t="s">
        <v>148</v>
      </c>
      <c r="D280" s="117" t="s">
        <v>18</v>
      </c>
      <c r="E280" s="117" t="n">
        <v>0</v>
      </c>
      <c r="F280" s="118" t="n">
        <v>14</v>
      </c>
      <c r="G280" s="118" t="n">
        <v>3</v>
      </c>
      <c r="H280" s="141" t="n">
        <v>32432</v>
      </c>
      <c r="I280" s="125" t="s">
        <v>665</v>
      </c>
      <c r="J280" s="120" t="n">
        <v>5</v>
      </c>
      <c r="K280" s="121" t="n">
        <v>2</v>
      </c>
      <c r="L280" s="126" t="s">
        <v>876</v>
      </c>
      <c r="M280" s="148" t="s">
        <v>877</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4" t="s">
        <v>878</v>
      </c>
      <c r="B281" s="115" t="s">
        <v>879</v>
      </c>
      <c r="C281" s="147" t="s">
        <v>880</v>
      </c>
      <c r="D281" s="117"/>
      <c r="E281" s="117" t="n">
        <v>0</v>
      </c>
      <c r="F281" s="118" t="s">
        <v>49</v>
      </c>
      <c r="G281" s="118" t="s">
        <v>49</v>
      </c>
      <c r="H281" s="141" t="n">
        <v>31744</v>
      </c>
      <c r="I281" s="125" t="s">
        <v>665</v>
      </c>
      <c r="J281" s="120" t="n">
        <v>5</v>
      </c>
      <c r="K281" s="121" t="n">
        <v>3</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881</v>
      </c>
      <c r="B282" s="115" t="s">
        <v>882</v>
      </c>
      <c r="C282" s="147" t="s">
        <v>696</v>
      </c>
      <c r="D282" s="117"/>
      <c r="E282" s="117" t="n">
        <v>0</v>
      </c>
      <c r="F282" s="118" t="s">
        <v>49</v>
      </c>
      <c r="G282" s="118" t="s">
        <v>49</v>
      </c>
      <c r="H282" s="141" t="n">
        <v>32029</v>
      </c>
      <c r="I282" s="125" t="s">
        <v>665</v>
      </c>
      <c r="J282" s="120" t="n">
        <v>5</v>
      </c>
      <c r="K282" s="121" t="n">
        <v>3</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4" t="s">
        <v>883</v>
      </c>
      <c r="B283" s="115" t="s">
        <v>884</v>
      </c>
      <c r="C283" s="147" t="s">
        <v>885</v>
      </c>
      <c r="D283" s="117" t="s">
        <v>18</v>
      </c>
      <c r="E283" s="117" t="n">
        <v>0</v>
      </c>
      <c r="F283" s="118" t="n">
        <v>7</v>
      </c>
      <c r="G283" s="118" t="n">
        <v>3</v>
      </c>
      <c r="H283" s="141" t="n">
        <v>31545</v>
      </c>
      <c r="I283" s="125" t="s">
        <v>665</v>
      </c>
      <c r="J283" s="120" t="n">
        <v>5</v>
      </c>
      <c r="K283" s="121" t="n">
        <v>2</v>
      </c>
      <c r="L283" s="126" t="s">
        <v>886</v>
      </c>
      <c r="M283" s="148" t="s">
        <v>887</v>
      </c>
      <c r="N283" s="127"/>
      <c r="O283" s="123" t="s">
        <v>888</v>
      </c>
      <c r="P283" s="127"/>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4" t="s">
        <v>889</v>
      </c>
      <c r="B284" s="115" t="s">
        <v>890</v>
      </c>
      <c r="C284" s="147" t="s">
        <v>891</v>
      </c>
      <c r="D284" s="117"/>
      <c r="E284" s="117" t="n">
        <v>0</v>
      </c>
      <c r="F284" s="118" t="s">
        <v>49</v>
      </c>
      <c r="G284" s="118" t="s">
        <v>49</v>
      </c>
      <c r="H284" s="141" t="n">
        <v>19665</v>
      </c>
      <c r="I284" s="125" t="s">
        <v>665</v>
      </c>
      <c r="J284" s="120" t="n">
        <v>5</v>
      </c>
      <c r="K284" s="121" t="n">
        <v>2</v>
      </c>
      <c r="L284" s="126"/>
      <c r="M284" s="123" t="s">
        <v>892</v>
      </c>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4" t="s">
        <v>893</v>
      </c>
      <c r="B285" s="115" t="s">
        <v>894</v>
      </c>
      <c r="C285" s="147" t="s">
        <v>895</v>
      </c>
      <c r="D285" s="117" t="s">
        <v>18</v>
      </c>
      <c r="E285" s="117" t="n">
        <v>0</v>
      </c>
      <c r="F285" s="141" t="n">
        <v>15</v>
      </c>
      <c r="G285" s="141" t="n">
        <v>3</v>
      </c>
      <c r="H285" s="141" t="n">
        <v>19666</v>
      </c>
      <c r="I285" s="125" t="s">
        <v>665</v>
      </c>
      <c r="J285" s="120" t="n">
        <v>5</v>
      </c>
      <c r="K285" s="121" t="n">
        <v>2</v>
      </c>
      <c r="L285" s="126"/>
      <c r="M285" s="148" t="s">
        <v>896</v>
      </c>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897</v>
      </c>
      <c r="B286" s="115" t="s">
        <v>898</v>
      </c>
      <c r="C286" s="147" t="s">
        <v>899</v>
      </c>
      <c r="D286" s="117"/>
      <c r="E286" s="117" t="n">
        <v>0</v>
      </c>
      <c r="F286" s="118" t="s">
        <v>49</v>
      </c>
      <c r="G286" s="118" t="s">
        <v>49</v>
      </c>
      <c r="H286" s="141" t="n">
        <v>19667</v>
      </c>
      <c r="I286" s="125" t="s">
        <v>665</v>
      </c>
      <c r="J286" s="120" t="n">
        <v>5</v>
      </c>
      <c r="K286" s="121" t="n">
        <v>3</v>
      </c>
      <c r="L286" s="126"/>
      <c r="M286" s="123"/>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14" t="s">
        <v>900</v>
      </c>
      <c r="B287" s="115" t="s">
        <v>901</v>
      </c>
      <c r="C287" s="147" t="s">
        <v>902</v>
      </c>
      <c r="D287" s="117"/>
      <c r="E287" s="117" t="n">
        <v>0</v>
      </c>
      <c r="F287" s="118" t="s">
        <v>49</v>
      </c>
      <c r="G287" s="118" t="s">
        <v>49</v>
      </c>
      <c r="H287" s="141" t="n">
        <v>1297</v>
      </c>
      <c r="I287" s="125" t="s">
        <v>665</v>
      </c>
      <c r="J287" s="120" t="n">
        <v>5</v>
      </c>
      <c r="K287" s="121" t="n">
        <v>3</v>
      </c>
      <c r="L287" s="126"/>
      <c r="M287" s="123"/>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903</v>
      </c>
      <c r="B288" s="115" t="s">
        <v>904</v>
      </c>
      <c r="C288" s="116" t="s">
        <v>696</v>
      </c>
      <c r="D288" s="117"/>
      <c r="E288" s="117" t="n">
        <v>0</v>
      </c>
      <c r="F288" s="118" t="s">
        <v>49</v>
      </c>
      <c r="G288" s="118" t="s">
        <v>49</v>
      </c>
      <c r="H288" s="118" t="n">
        <v>19668</v>
      </c>
      <c r="I288" s="125" t="s">
        <v>665</v>
      </c>
      <c r="J288" s="120" t="n">
        <v>5</v>
      </c>
      <c r="K288" s="121" t="n">
        <v>2</v>
      </c>
      <c r="L288" s="126"/>
      <c r="M288" s="123"/>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4" t="s">
        <v>905</v>
      </c>
      <c r="B289" s="115" t="s">
        <v>906</v>
      </c>
      <c r="C289" s="147" t="s">
        <v>907</v>
      </c>
      <c r="D289" s="117" t="s">
        <v>18</v>
      </c>
      <c r="E289" s="117" t="n">
        <v>0</v>
      </c>
      <c r="F289" s="141" t="n">
        <v>20</v>
      </c>
      <c r="G289" s="141" t="n">
        <v>3</v>
      </c>
      <c r="H289" s="141" t="n">
        <v>10213</v>
      </c>
      <c r="I289" s="125" t="s">
        <v>665</v>
      </c>
      <c r="J289" s="120" t="n">
        <v>5</v>
      </c>
      <c r="K289" s="121" t="n">
        <v>2</v>
      </c>
      <c r="L289" s="126"/>
      <c r="M289" s="123"/>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908</v>
      </c>
      <c r="B290" s="115" t="s">
        <v>909</v>
      </c>
      <c r="C290" s="147" t="s">
        <v>910</v>
      </c>
      <c r="D290" s="117" t="s">
        <v>18</v>
      </c>
      <c r="E290" s="117" t="n">
        <v>0</v>
      </c>
      <c r="F290" s="141" t="n">
        <v>14</v>
      </c>
      <c r="G290" s="141" t="n">
        <v>2</v>
      </c>
      <c r="H290" s="141" t="n">
        <v>1298</v>
      </c>
      <c r="I290" s="125" t="s">
        <v>665</v>
      </c>
      <c r="J290" s="120" t="n">
        <v>5</v>
      </c>
      <c r="K290" s="121" t="n">
        <v>2</v>
      </c>
      <c r="L290" s="126"/>
      <c r="M290" s="123"/>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4" t="s">
        <v>911</v>
      </c>
      <c r="B291" s="115" t="s">
        <v>912</v>
      </c>
      <c r="C291" s="147" t="s">
        <v>913</v>
      </c>
      <c r="D291" s="117"/>
      <c r="E291" s="117" t="n">
        <v>0</v>
      </c>
      <c r="F291" s="118" t="s">
        <v>49</v>
      </c>
      <c r="G291" s="118" t="s">
        <v>49</v>
      </c>
      <c r="H291" s="141" t="n">
        <v>19669</v>
      </c>
      <c r="I291" s="125" t="s">
        <v>665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914</v>
      </c>
      <c r="B292" s="115" t="s">
        <v>915</v>
      </c>
      <c r="C292" s="147" t="s">
        <v>916</v>
      </c>
      <c r="D292" s="117" t="s">
        <v>18</v>
      </c>
      <c r="E292" s="117" t="n">
        <v>0</v>
      </c>
      <c r="F292" s="141" t="n">
        <v>14</v>
      </c>
      <c r="G292" s="141" t="n">
        <v>3</v>
      </c>
      <c r="H292" s="141" t="n">
        <v>19670</v>
      </c>
      <c r="I292" s="125" t="s">
        <v>665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4" t="s">
        <v>917</v>
      </c>
      <c r="B293" s="115" t="s">
        <v>918</v>
      </c>
      <c r="C293" s="147" t="s">
        <v>895</v>
      </c>
      <c r="D293" s="117"/>
      <c r="E293" s="117" t="n">
        <v>0</v>
      </c>
      <c r="F293" s="118" t="s">
        <v>49</v>
      </c>
      <c r="G293" s="118" t="s">
        <v>49</v>
      </c>
      <c r="H293" s="141" t="n">
        <v>19671</v>
      </c>
      <c r="I293" s="125" t="s">
        <v>665</v>
      </c>
      <c r="J293" s="120" t="n">
        <v>5</v>
      </c>
      <c r="K293" s="121" t="n">
        <v>3</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919</v>
      </c>
      <c r="B294" s="115" t="s">
        <v>920</v>
      </c>
      <c r="C294" s="147" t="s">
        <v>696</v>
      </c>
      <c r="D294" s="117"/>
      <c r="E294" s="117" t="n">
        <v>0</v>
      </c>
      <c r="F294" s="118" t="s">
        <v>49</v>
      </c>
      <c r="G294" s="118" t="s">
        <v>49</v>
      </c>
      <c r="H294" s="141" t="n">
        <v>1292</v>
      </c>
      <c r="I294" s="125" t="s">
        <v>665</v>
      </c>
      <c r="J294" s="120" t="n">
        <v>5</v>
      </c>
      <c r="K294" s="121" t="n">
        <v>3</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4" t="s">
        <v>921</v>
      </c>
      <c r="B295" s="115" t="s">
        <v>922</v>
      </c>
      <c r="C295" s="147" t="s">
        <v>696</v>
      </c>
      <c r="D295" s="117"/>
      <c r="E295" s="117" t="n">
        <v>0</v>
      </c>
      <c r="F295" s="118" t="s">
        <v>49</v>
      </c>
      <c r="G295" s="118" t="s">
        <v>49</v>
      </c>
      <c r="H295" s="141" t="n">
        <v>1300</v>
      </c>
      <c r="I295" s="119" t="s">
        <v>665</v>
      </c>
      <c r="J295" s="120" t="n">
        <v>5</v>
      </c>
      <c r="K295" s="121" t="n">
        <v>3</v>
      </c>
      <c r="L295" s="122"/>
      <c r="M295" s="123"/>
      <c r="N295" s="123"/>
      <c r="O295" s="123"/>
      <c r="P295" s="123"/>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14" t="s">
        <v>923</v>
      </c>
      <c r="B296" s="115" t="s">
        <v>924</v>
      </c>
      <c r="C296" s="147" t="s">
        <v>925</v>
      </c>
      <c r="D296" s="117" t="s">
        <v>18</v>
      </c>
      <c r="E296" s="117" t="n">
        <v>0</v>
      </c>
      <c r="F296" s="141" t="n">
        <v>11</v>
      </c>
      <c r="G296" s="141" t="n">
        <v>2</v>
      </c>
      <c r="H296" s="141" t="n">
        <v>1301</v>
      </c>
      <c r="I296" s="119" t="s">
        <v>665</v>
      </c>
      <c r="J296" s="120" t="n">
        <v>5</v>
      </c>
      <c r="K296" s="121" t="n">
        <v>2</v>
      </c>
      <c r="L296" s="122" t="s">
        <v>926</v>
      </c>
      <c r="M296" s="123" t="s">
        <v>927</v>
      </c>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4" t="s">
        <v>928</v>
      </c>
      <c r="B297" s="115" t="s">
        <v>929</v>
      </c>
      <c r="C297" s="147" t="s">
        <v>696</v>
      </c>
      <c r="D297" s="117" t="s">
        <v>18</v>
      </c>
      <c r="E297" s="117" t="n">
        <v>0</v>
      </c>
      <c r="F297" s="141" t="n">
        <v>10</v>
      </c>
      <c r="G297" s="141" t="n">
        <v>1</v>
      </c>
      <c r="H297" s="141" t="n">
        <v>1310</v>
      </c>
      <c r="I297" s="125" t="s">
        <v>665</v>
      </c>
      <c r="J297" s="120" t="n">
        <v>5</v>
      </c>
      <c r="K297" s="121" t="n">
        <v>1</v>
      </c>
      <c r="L297" s="126"/>
      <c r="M297" s="123"/>
      <c r="N297" s="127"/>
      <c r="O297" s="123"/>
      <c r="P297" s="127"/>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4" t="s">
        <v>930</v>
      </c>
      <c r="B298" s="115" t="s">
        <v>931</v>
      </c>
      <c r="C298" s="147" t="s">
        <v>932</v>
      </c>
      <c r="D298" s="117"/>
      <c r="E298" s="117" t="n">
        <v>0</v>
      </c>
      <c r="F298" s="118" t="s">
        <v>49</v>
      </c>
      <c r="G298" s="118" t="s">
        <v>49</v>
      </c>
      <c r="H298" s="141" t="n">
        <v>19672</v>
      </c>
      <c r="I298" s="119" t="s">
        <v>665</v>
      </c>
      <c r="J298" s="120" t="n">
        <v>5</v>
      </c>
      <c r="K298" s="121" t="n">
        <v>1</v>
      </c>
      <c r="L298" s="122"/>
      <c r="M298" s="123"/>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933</v>
      </c>
      <c r="B299" s="115" t="s">
        <v>934</v>
      </c>
      <c r="C299" s="147" t="s">
        <v>935</v>
      </c>
      <c r="D299" s="117"/>
      <c r="E299" s="117" t="n">
        <v>0</v>
      </c>
      <c r="F299" s="118" t="s">
        <v>49</v>
      </c>
      <c r="G299" s="118" t="s">
        <v>49</v>
      </c>
      <c r="H299" s="141" t="n">
        <v>19762</v>
      </c>
      <c r="I299" s="119" t="s">
        <v>665</v>
      </c>
      <c r="J299" s="120" t="n">
        <v>5</v>
      </c>
      <c r="K299" s="121" t="n">
        <v>1</v>
      </c>
      <c r="L299" s="122"/>
      <c r="M299" s="123"/>
      <c r="N299" s="123"/>
      <c r="O299" s="123"/>
      <c r="P299" s="123"/>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4" t="s">
        <v>936</v>
      </c>
      <c r="B300" s="115" t="s">
        <v>937</v>
      </c>
      <c r="C300" s="147" t="s">
        <v>938</v>
      </c>
      <c r="D300" s="117"/>
      <c r="E300" s="117" t="n">
        <v>0</v>
      </c>
      <c r="F300" s="118" t="s">
        <v>49</v>
      </c>
      <c r="G300" s="118" t="s">
        <v>49</v>
      </c>
      <c r="H300" s="141" t="n">
        <v>10238</v>
      </c>
      <c r="I300" s="125" t="s">
        <v>665</v>
      </c>
      <c r="J300" s="120" t="n">
        <v>5</v>
      </c>
      <c r="K300" s="121" t="n">
        <v>1</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4" t="s">
        <v>939</v>
      </c>
      <c r="B301" s="115" t="s">
        <v>940</v>
      </c>
      <c r="C301" s="147" t="s">
        <v>686</v>
      </c>
      <c r="D301" s="117" t="s">
        <v>18</v>
      </c>
      <c r="E301" s="117" t="n">
        <v>0</v>
      </c>
      <c r="F301" s="141" t="n">
        <v>14</v>
      </c>
      <c r="G301" s="141" t="n">
        <v>3</v>
      </c>
      <c r="H301" s="141" t="n">
        <v>10215</v>
      </c>
      <c r="I301" s="125" t="s">
        <v>665</v>
      </c>
      <c r="J301" s="120" t="n">
        <v>5</v>
      </c>
      <c r="K301" s="121" t="n">
        <v>1</v>
      </c>
      <c r="L301" s="126"/>
      <c r="M301" s="148" t="s">
        <v>941</v>
      </c>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4" t="s">
        <v>942</v>
      </c>
      <c r="B302" s="115" t="s">
        <v>943</v>
      </c>
      <c r="C302" s="147" t="s">
        <v>696</v>
      </c>
      <c r="D302" s="117"/>
      <c r="E302" s="117" t="n">
        <v>0</v>
      </c>
      <c r="F302" s="118" t="s">
        <v>49</v>
      </c>
      <c r="G302" s="118" t="s">
        <v>49</v>
      </c>
      <c r="H302" s="141" t="n">
        <v>1309</v>
      </c>
      <c r="I302" s="125" t="s">
        <v>665</v>
      </c>
      <c r="J302" s="120" t="n">
        <v>5</v>
      </c>
      <c r="K302" s="121" t="n">
        <v>1</v>
      </c>
      <c r="L302" s="126"/>
      <c r="M302" s="123"/>
      <c r="N302" s="127"/>
      <c r="O302" s="123"/>
      <c r="P302" s="127"/>
      <c r="Q302" s="124"/>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944</v>
      </c>
      <c r="B303" s="115" t="s">
        <v>945</v>
      </c>
      <c r="C303" s="147" t="s">
        <v>696</v>
      </c>
      <c r="D303" s="117" t="s">
        <v>18</v>
      </c>
      <c r="E303" s="117" t="n">
        <v>0</v>
      </c>
      <c r="F303" s="141" t="n">
        <v>16</v>
      </c>
      <c r="G303" s="141" t="n">
        <v>3</v>
      </c>
      <c r="H303" s="141" t="n">
        <v>1312</v>
      </c>
      <c r="I303" s="125" t="s">
        <v>665</v>
      </c>
      <c r="J303" s="120" t="n">
        <v>5</v>
      </c>
      <c r="K303" s="121" t="n">
        <v>1</v>
      </c>
      <c r="L303" s="126"/>
      <c r="M303" s="123"/>
      <c r="N303" s="127"/>
      <c r="O303" s="123"/>
      <c r="P303" s="127"/>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4" t="s">
        <v>946</v>
      </c>
      <c r="B304" s="115" t="s">
        <v>947</v>
      </c>
      <c r="C304" s="147" t="s">
        <v>948</v>
      </c>
      <c r="D304" s="117"/>
      <c r="E304" s="117" t="n">
        <v>0</v>
      </c>
      <c r="F304" s="118" t="s">
        <v>49</v>
      </c>
      <c r="G304" s="118" t="s">
        <v>49</v>
      </c>
      <c r="H304" s="141" t="n">
        <v>19779</v>
      </c>
      <c r="I304" s="119" t="s">
        <v>665</v>
      </c>
      <c r="J304" s="120" t="n">
        <v>5</v>
      </c>
      <c r="K304" s="121" t="n">
        <v>3</v>
      </c>
      <c r="L304" s="122"/>
      <c r="M304" s="123"/>
      <c r="N304" s="123"/>
      <c r="O304" s="123"/>
      <c r="P304" s="123"/>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4" t="s">
        <v>949</v>
      </c>
      <c r="B305" s="115" t="s">
        <v>950</v>
      </c>
      <c r="C305" s="147" t="s">
        <v>664</v>
      </c>
      <c r="D305" s="117"/>
      <c r="E305" s="117" t="n">
        <v>0</v>
      </c>
      <c r="F305" s="118" t="s">
        <v>49</v>
      </c>
      <c r="G305" s="118" t="s">
        <v>49</v>
      </c>
      <c r="H305" s="141" t="n">
        <v>1347</v>
      </c>
      <c r="I305" s="125" t="s">
        <v>665</v>
      </c>
      <c r="J305" s="120" t="n">
        <v>5</v>
      </c>
      <c r="K305" s="121" t="n">
        <v>3</v>
      </c>
      <c r="L305" s="126"/>
      <c r="M305" s="123"/>
      <c r="N305" s="127"/>
      <c r="O305" s="123"/>
      <c r="P305" s="127"/>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4" t="s">
        <v>951</v>
      </c>
      <c r="B306" s="115" t="s">
        <v>952</v>
      </c>
      <c r="C306" s="147" t="s">
        <v>953</v>
      </c>
      <c r="D306" s="117"/>
      <c r="E306" s="117" t="n">
        <v>0</v>
      </c>
      <c r="F306" s="118" t="s">
        <v>49</v>
      </c>
      <c r="G306" s="118" t="s">
        <v>49</v>
      </c>
      <c r="H306" s="141" t="n">
        <v>1330</v>
      </c>
      <c r="I306" s="125" t="s">
        <v>665</v>
      </c>
      <c r="J306" s="120" t="n">
        <v>5</v>
      </c>
      <c r="K306" s="121" t="n">
        <v>3</v>
      </c>
      <c r="L306" s="126"/>
      <c r="M306" s="123"/>
      <c r="N306" s="127"/>
      <c r="O306" s="123"/>
      <c r="P306" s="127"/>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4" t="s">
        <v>954</v>
      </c>
      <c r="B307" s="115" t="s">
        <v>955</v>
      </c>
      <c r="C307" s="147" t="s">
        <v>735</v>
      </c>
      <c r="D307" s="117" t="s">
        <v>18</v>
      </c>
      <c r="E307" s="117" t="n">
        <v>0</v>
      </c>
      <c r="F307" s="118" t="n">
        <v>11</v>
      </c>
      <c r="G307" s="118" t="n">
        <v>2</v>
      </c>
      <c r="H307" s="141" t="n">
        <v>1237</v>
      </c>
      <c r="I307" s="125" t="s">
        <v>665</v>
      </c>
      <c r="J307" s="120" t="n">
        <v>5</v>
      </c>
      <c r="K307" s="121" t="n">
        <v>1</v>
      </c>
      <c r="L307" s="126" t="s">
        <v>956</v>
      </c>
      <c r="M307" s="165" t="s">
        <v>957</v>
      </c>
      <c r="N307" s="127"/>
      <c r="O307" s="123"/>
      <c r="P307" s="127"/>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4" t="s">
        <v>958</v>
      </c>
      <c r="B308" s="115" t="s">
        <v>959</v>
      </c>
      <c r="C308" s="147" t="s">
        <v>960</v>
      </c>
      <c r="D308" s="117"/>
      <c r="E308" s="117" t="n">
        <v>0</v>
      </c>
      <c r="F308" s="118" t="s">
        <v>49</v>
      </c>
      <c r="G308" s="118" t="s">
        <v>49</v>
      </c>
      <c r="H308" s="141" t="n">
        <v>31551</v>
      </c>
      <c r="I308" s="125" t="s">
        <v>665</v>
      </c>
      <c r="J308" s="120" t="n">
        <v>5</v>
      </c>
      <c r="K308" s="121" t="n">
        <v>3</v>
      </c>
      <c r="L308" s="126" t="s">
        <v>961</v>
      </c>
      <c r="M308" s="123" t="s">
        <v>962</v>
      </c>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14" t="s">
        <v>963</v>
      </c>
      <c r="B309" s="115" t="s">
        <v>964</v>
      </c>
      <c r="C309" s="147" t="s">
        <v>965</v>
      </c>
      <c r="D309" s="117" t="s">
        <v>18</v>
      </c>
      <c r="E309" s="117" t="n">
        <v>0</v>
      </c>
      <c r="F309" s="118" t="n">
        <v>15</v>
      </c>
      <c r="G309" s="118" t="n">
        <v>2</v>
      </c>
      <c r="H309" s="141" t="n">
        <v>31552</v>
      </c>
      <c r="I309" s="125" t="s">
        <v>665</v>
      </c>
      <c r="J309" s="120" t="n">
        <v>5</v>
      </c>
      <c r="K309" s="121" t="n">
        <v>1</v>
      </c>
      <c r="L309" s="126" t="s">
        <v>966</v>
      </c>
      <c r="M309" s="165" t="s">
        <v>967</v>
      </c>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968</v>
      </c>
      <c r="B310" s="115" t="s">
        <v>969</v>
      </c>
      <c r="C310" s="116" t="s">
        <v>970</v>
      </c>
      <c r="D310" s="117"/>
      <c r="E310" s="117" t="n">
        <v>0</v>
      </c>
      <c r="F310" s="118" t="s">
        <v>49</v>
      </c>
      <c r="G310" s="118" t="s">
        <v>49</v>
      </c>
      <c r="H310" s="118" t="n">
        <v>31550</v>
      </c>
      <c r="I310" s="125" t="s">
        <v>665</v>
      </c>
      <c r="J310" s="120" t="n">
        <v>5</v>
      </c>
      <c r="K310" s="121" t="n">
        <v>3</v>
      </c>
      <c r="L310" s="126" t="s">
        <v>971</v>
      </c>
      <c r="M310" s="123" t="s">
        <v>972</v>
      </c>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4" t="s">
        <v>973</v>
      </c>
      <c r="B311" s="115" t="s">
        <v>974</v>
      </c>
      <c r="C311" s="147" t="s">
        <v>975</v>
      </c>
      <c r="D311" s="117" t="s">
        <v>18</v>
      </c>
      <c r="E311" s="117" t="n">
        <v>0</v>
      </c>
      <c r="F311" s="141" t="n">
        <v>19</v>
      </c>
      <c r="G311" s="141" t="n">
        <v>3</v>
      </c>
      <c r="H311" s="141" t="n">
        <v>9821</v>
      </c>
      <c r="I311" s="125" t="s">
        <v>665</v>
      </c>
      <c r="J311" s="120" t="n">
        <v>5</v>
      </c>
      <c r="K311" s="121" t="n">
        <v>2</v>
      </c>
      <c r="L311" s="126" t="s">
        <v>976</v>
      </c>
      <c r="M311" s="148" t="s">
        <v>977</v>
      </c>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4" t="s">
        <v>978</v>
      </c>
      <c r="B312" s="115" t="s">
        <v>979</v>
      </c>
      <c r="C312" s="116" t="s">
        <v>980</v>
      </c>
      <c r="D312" s="117"/>
      <c r="E312" s="117" t="n">
        <v>0</v>
      </c>
      <c r="F312" s="118" t="s">
        <v>49</v>
      </c>
      <c r="G312" s="118" t="s">
        <v>49</v>
      </c>
      <c r="H312" s="118" t="n">
        <v>19787</v>
      </c>
      <c r="I312" s="125" t="s">
        <v>665</v>
      </c>
      <c r="J312" s="120" t="n">
        <v>5</v>
      </c>
      <c r="K312" s="121" t="n">
        <v>2</v>
      </c>
      <c r="L312" s="126"/>
      <c r="M312" s="123"/>
      <c r="N312" s="127"/>
      <c r="O312" s="123"/>
      <c r="P312" s="127"/>
      <c r="Q312" s="124"/>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14" t="s">
        <v>981</v>
      </c>
      <c r="B313" s="115" t="s">
        <v>982</v>
      </c>
      <c r="C313" s="116" t="s">
        <v>965</v>
      </c>
      <c r="D313" s="117" t="s">
        <v>18</v>
      </c>
      <c r="E313" s="117" t="n">
        <v>0</v>
      </c>
      <c r="F313" s="118" t="n">
        <v>19</v>
      </c>
      <c r="G313" s="118" t="n">
        <v>3</v>
      </c>
      <c r="H313" s="118" t="n">
        <v>1240</v>
      </c>
      <c r="I313" s="125" t="s">
        <v>665</v>
      </c>
      <c r="J313" s="120" t="n">
        <v>5</v>
      </c>
      <c r="K313" s="121" t="n">
        <v>2</v>
      </c>
      <c r="L313" s="126"/>
      <c r="M313" s="123"/>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983</v>
      </c>
      <c r="B314" s="115" t="s">
        <v>984</v>
      </c>
      <c r="C314" s="147" t="s">
        <v>735</v>
      </c>
      <c r="D314" s="117"/>
      <c r="E314" s="117" t="n">
        <v>0</v>
      </c>
      <c r="F314" s="118" t="s">
        <v>49</v>
      </c>
      <c r="G314" s="118" t="s">
        <v>49</v>
      </c>
      <c r="H314" s="141" t="n">
        <v>19788</v>
      </c>
      <c r="I314" s="125" t="s">
        <v>665</v>
      </c>
      <c r="J314" s="120" t="n">
        <v>5</v>
      </c>
      <c r="K314" s="121" t="n">
        <v>1</v>
      </c>
      <c r="L314" s="126"/>
      <c r="M314" s="123"/>
      <c r="N314" s="127"/>
      <c r="O314" s="123"/>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4" t="s">
        <v>985</v>
      </c>
      <c r="B315" s="115" t="s">
        <v>986</v>
      </c>
      <c r="C315" s="147" t="s">
        <v>987</v>
      </c>
      <c r="D315" s="117" t="s">
        <v>18</v>
      </c>
      <c r="E315" s="117" t="n">
        <v>0</v>
      </c>
      <c r="F315" s="141" t="n">
        <v>19</v>
      </c>
      <c r="G315" s="141" t="n">
        <v>3</v>
      </c>
      <c r="H315" s="141" t="n">
        <v>1241</v>
      </c>
      <c r="I315" s="125" t="s">
        <v>665</v>
      </c>
      <c r="J315" s="120" t="n">
        <v>5</v>
      </c>
      <c r="K315" s="121" t="n">
        <v>1</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4" t="s">
        <v>988</v>
      </c>
      <c r="B316" s="115" t="s">
        <v>989</v>
      </c>
      <c r="C316" s="147" t="s">
        <v>990</v>
      </c>
      <c r="D316" s="117"/>
      <c r="E316" s="117" t="n">
        <v>0</v>
      </c>
      <c r="F316" s="118" t="s">
        <v>49</v>
      </c>
      <c r="G316" s="118" t="s">
        <v>49</v>
      </c>
      <c r="H316" s="141" t="n">
        <v>19789</v>
      </c>
      <c r="I316" s="125" t="s">
        <v>665</v>
      </c>
      <c r="J316" s="120" t="n">
        <v>5</v>
      </c>
      <c r="K316" s="121" t="n">
        <v>2</v>
      </c>
      <c r="L316" s="126"/>
      <c r="M316" s="123"/>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4" t="s">
        <v>991</v>
      </c>
      <c r="B317" s="115" t="s">
        <v>992</v>
      </c>
      <c r="C317" s="116" t="s">
        <v>993</v>
      </c>
      <c r="D317" s="117"/>
      <c r="E317" s="117" t="n">
        <v>0</v>
      </c>
      <c r="F317" s="118" t="s">
        <v>49</v>
      </c>
      <c r="G317" s="118" t="s">
        <v>49</v>
      </c>
      <c r="H317" s="118" t="n">
        <v>19790</v>
      </c>
      <c r="I317" s="119" t="s">
        <v>665</v>
      </c>
      <c r="J317" s="120" t="n">
        <v>5</v>
      </c>
      <c r="K317" s="121" t="n">
        <v>3</v>
      </c>
      <c r="L317" s="122"/>
      <c r="M317" s="123"/>
      <c r="N317" s="123"/>
      <c r="O317" s="123"/>
      <c r="P317" s="123"/>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994</v>
      </c>
      <c r="B318" s="115" t="s">
        <v>995</v>
      </c>
      <c r="C318" s="116" t="s">
        <v>996</v>
      </c>
      <c r="D318" s="117"/>
      <c r="E318" s="117" t="n">
        <v>0</v>
      </c>
      <c r="F318" s="118" t="s">
        <v>49</v>
      </c>
      <c r="G318" s="118" t="s">
        <v>49</v>
      </c>
      <c r="H318" s="118" t="n">
        <v>1239</v>
      </c>
      <c r="I318" s="119" t="s">
        <v>665</v>
      </c>
      <c r="J318" s="120" t="n">
        <v>5</v>
      </c>
      <c r="K318" s="121" t="n">
        <v>3</v>
      </c>
      <c r="L318" s="122"/>
      <c r="M318" s="123"/>
      <c r="N318" s="123"/>
      <c r="O318" s="123"/>
      <c r="P318" s="123"/>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997</v>
      </c>
      <c r="B319" s="115" t="s">
        <v>998</v>
      </c>
      <c r="C319" s="147" t="s">
        <v>999</v>
      </c>
      <c r="D319" s="117"/>
      <c r="E319" s="117" t="n">
        <v>0</v>
      </c>
      <c r="F319" s="118" t="s">
        <v>49</v>
      </c>
      <c r="G319" s="118" t="s">
        <v>49</v>
      </c>
      <c r="H319" s="141" t="n">
        <v>19791</v>
      </c>
      <c r="I319" s="119" t="s">
        <v>665</v>
      </c>
      <c r="J319" s="120" t="n">
        <v>5</v>
      </c>
      <c r="K319" s="121" t="n">
        <v>3</v>
      </c>
      <c r="L319" s="122" t="s">
        <v>1000</v>
      </c>
      <c r="M319" s="123" t="s">
        <v>1001</v>
      </c>
      <c r="N319" s="123"/>
      <c r="O319" s="123"/>
      <c r="P319" s="123"/>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4" t="s">
        <v>1002</v>
      </c>
      <c r="B320" s="115" t="s">
        <v>1003</v>
      </c>
      <c r="C320" s="116" t="s">
        <v>1004</v>
      </c>
      <c r="D320" s="117" t="s">
        <v>18</v>
      </c>
      <c r="E320" s="117" t="n">
        <v>0</v>
      </c>
      <c r="F320" s="118" t="n">
        <v>20</v>
      </c>
      <c r="G320" s="118" t="n">
        <v>3</v>
      </c>
      <c r="H320" s="118" t="n">
        <v>19792</v>
      </c>
      <c r="I320" s="125" t="s">
        <v>665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4" t="s">
        <v>1005</v>
      </c>
      <c r="B321" s="115" t="s">
        <v>1006</v>
      </c>
      <c r="C321" s="116" t="s">
        <v>696</v>
      </c>
      <c r="D321" s="117"/>
      <c r="E321" s="117" t="n">
        <v>0</v>
      </c>
      <c r="F321" s="118" t="s">
        <v>49</v>
      </c>
      <c r="G321" s="118" t="s">
        <v>49</v>
      </c>
      <c r="H321" s="118" t="n">
        <v>1335</v>
      </c>
      <c r="I321" s="125" t="s">
        <v>665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4" t="s">
        <v>1007</v>
      </c>
      <c r="B322" s="115" t="s">
        <v>1008</v>
      </c>
      <c r="C322" s="147" t="s">
        <v>1009</v>
      </c>
      <c r="D322" s="117"/>
      <c r="E322" s="117" t="n">
        <v>0</v>
      </c>
      <c r="F322" s="118" t="s">
        <v>49</v>
      </c>
      <c r="G322" s="118" t="s">
        <v>49</v>
      </c>
      <c r="H322" s="141" t="n">
        <v>19814</v>
      </c>
      <c r="I322" s="125" t="s">
        <v>665</v>
      </c>
      <c r="J322" s="120" t="n">
        <v>5</v>
      </c>
      <c r="K322" s="121" t="n">
        <v>3</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4" t="s">
        <v>1010</v>
      </c>
      <c r="B323" s="115" t="s">
        <v>1011</v>
      </c>
      <c r="C323" s="147" t="s">
        <v>1012</v>
      </c>
      <c r="D323" s="117"/>
      <c r="E323" s="117" t="n">
        <v>0</v>
      </c>
      <c r="F323" s="118" t="s">
        <v>49</v>
      </c>
      <c r="G323" s="118" t="s">
        <v>49</v>
      </c>
      <c r="H323" s="141" t="n">
        <v>30014</v>
      </c>
      <c r="I323" s="125" t="s">
        <v>665</v>
      </c>
      <c r="J323" s="120" t="n">
        <v>5</v>
      </c>
      <c r="K323" s="121" t="n">
        <v>3</v>
      </c>
      <c r="L323" s="166" t="s">
        <v>1013</v>
      </c>
      <c r="M323" s="123" t="s">
        <v>1014</v>
      </c>
      <c r="N323" s="150" t="s">
        <v>1015</v>
      </c>
      <c r="O323" s="123" t="s">
        <v>1016</v>
      </c>
      <c r="P323" s="150" t="s">
        <v>1017</v>
      </c>
      <c r="Q323" s="124" t="s">
        <v>1018</v>
      </c>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4" t="s">
        <v>1019</v>
      </c>
      <c r="B324" s="115" t="s">
        <v>1020</v>
      </c>
      <c r="C324" s="147" t="s">
        <v>835</v>
      </c>
      <c r="D324" s="117" t="s">
        <v>18</v>
      </c>
      <c r="E324" s="117" t="n">
        <v>0</v>
      </c>
      <c r="F324" s="118" t="n">
        <v>5</v>
      </c>
      <c r="G324" s="118" t="n">
        <v>2</v>
      </c>
      <c r="H324" s="141" t="n">
        <v>1244</v>
      </c>
      <c r="I324" s="125" t="s">
        <v>665</v>
      </c>
      <c r="J324" s="120" t="n">
        <v>5</v>
      </c>
      <c r="K324" s="121" t="n">
        <v>2</v>
      </c>
      <c r="L324" s="126" t="s">
        <v>1021</v>
      </c>
      <c r="M324" s="165" t="s">
        <v>1022</v>
      </c>
      <c r="N324" s="150"/>
      <c r="O324" s="123"/>
      <c r="P324" s="150"/>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4" t="s">
        <v>1023</v>
      </c>
      <c r="B325" s="115" t="s">
        <v>1024</v>
      </c>
      <c r="C325" s="147" t="s">
        <v>696</v>
      </c>
      <c r="D325" s="117"/>
      <c r="E325" s="117" t="n">
        <v>0</v>
      </c>
      <c r="F325" s="118" t="s">
        <v>49</v>
      </c>
      <c r="G325" s="118" t="s">
        <v>49</v>
      </c>
      <c r="H325" s="141" t="n">
        <v>19835</v>
      </c>
      <c r="I325" s="125" t="s">
        <v>665</v>
      </c>
      <c r="J325" s="120" t="n">
        <v>5</v>
      </c>
      <c r="K325" s="121" t="n">
        <v>3</v>
      </c>
      <c r="L325" s="126"/>
      <c r="M325" s="123"/>
      <c r="N325" s="150"/>
      <c r="O325" s="123"/>
      <c r="P325" s="150"/>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14" t="s">
        <v>1025</v>
      </c>
      <c r="B326" s="115" t="s">
        <v>1026</v>
      </c>
      <c r="C326" s="116" t="s">
        <v>696</v>
      </c>
      <c r="D326" s="117"/>
      <c r="E326" s="117" t="n">
        <v>0</v>
      </c>
      <c r="F326" s="118" t="s">
        <v>49</v>
      </c>
      <c r="G326" s="118" t="s">
        <v>49</v>
      </c>
      <c r="H326" s="118" t="n">
        <v>1340</v>
      </c>
      <c r="I326" s="125" t="s">
        <v>665</v>
      </c>
      <c r="J326" s="120" t="n">
        <v>5</v>
      </c>
      <c r="K326" s="121" t="n">
        <v>3</v>
      </c>
      <c r="L326" s="166"/>
      <c r="M326" s="123"/>
      <c r="N326" s="150"/>
      <c r="O326" s="123"/>
      <c r="P326" s="150"/>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4" t="s">
        <v>1027</v>
      </c>
      <c r="B327" s="115" t="s">
        <v>1028</v>
      </c>
      <c r="C327" s="116" t="s">
        <v>696</v>
      </c>
      <c r="D327" s="117"/>
      <c r="E327" s="117" t="n">
        <v>0</v>
      </c>
      <c r="F327" s="118" t="s">
        <v>49</v>
      </c>
      <c r="G327" s="118" t="s">
        <v>49</v>
      </c>
      <c r="H327" s="118" t="n">
        <v>1338</v>
      </c>
      <c r="I327" s="125" t="s">
        <v>665</v>
      </c>
      <c r="J327" s="120" t="n">
        <v>5</v>
      </c>
      <c r="K327" s="121" t="n">
        <v>3</v>
      </c>
      <c r="L327" s="166"/>
      <c r="M327" s="123"/>
      <c r="N327" s="150"/>
      <c r="O327" s="123"/>
      <c r="P327" s="150"/>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14" t="s">
        <v>1029</v>
      </c>
      <c r="B328" s="115" t="s">
        <v>1030</v>
      </c>
      <c r="C328" s="116" t="s">
        <v>696</v>
      </c>
      <c r="D328" s="117"/>
      <c r="E328" s="117" t="n">
        <v>0</v>
      </c>
      <c r="F328" s="118" t="s">
        <v>49</v>
      </c>
      <c r="G328" s="118" t="s">
        <v>49</v>
      </c>
      <c r="H328" s="118" t="n">
        <v>19884</v>
      </c>
      <c r="I328" s="125" t="s">
        <v>665</v>
      </c>
      <c r="J328" s="120" t="n">
        <v>5</v>
      </c>
      <c r="K328" s="121" t="n">
        <v>3</v>
      </c>
      <c r="L328" s="126"/>
      <c r="M328" s="123"/>
      <c r="N328" s="150"/>
      <c r="O328" s="123"/>
      <c r="P328" s="150"/>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14" t="s">
        <v>1031</v>
      </c>
      <c r="B329" s="115" t="s">
        <v>1032</v>
      </c>
      <c r="C329" s="147" t="s">
        <v>932</v>
      </c>
      <c r="D329" s="117"/>
      <c r="E329" s="117" t="n">
        <v>0</v>
      </c>
      <c r="F329" s="118" t="s">
        <v>49</v>
      </c>
      <c r="G329" s="118" t="s">
        <v>49</v>
      </c>
      <c r="H329" s="141" t="n">
        <v>30097</v>
      </c>
      <c r="I329" s="125" t="s">
        <v>665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4" t="s">
        <v>1033</v>
      </c>
      <c r="B330" s="115" t="s">
        <v>1034</v>
      </c>
      <c r="C330" s="147" t="s">
        <v>1035</v>
      </c>
      <c r="D330" s="117"/>
      <c r="E330" s="117" t="n">
        <v>0</v>
      </c>
      <c r="F330" s="118" t="s">
        <v>49</v>
      </c>
      <c r="G330" s="118" t="s">
        <v>49</v>
      </c>
      <c r="H330" s="141" t="n">
        <v>19899</v>
      </c>
      <c r="I330" s="125" t="s">
        <v>665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4" t="s">
        <v>1036</v>
      </c>
      <c r="B331" s="115" t="s">
        <v>1037</v>
      </c>
      <c r="C331" s="147" t="s">
        <v>802</v>
      </c>
      <c r="D331" s="117" t="s">
        <v>18</v>
      </c>
      <c r="E331" s="117" t="n">
        <v>0</v>
      </c>
      <c r="F331" s="141" t="n">
        <v>15</v>
      </c>
      <c r="G331" s="141" t="n">
        <v>3</v>
      </c>
      <c r="H331" s="141" t="n">
        <v>1352</v>
      </c>
      <c r="I331" s="125" t="s">
        <v>665</v>
      </c>
      <c r="J331" s="120" t="n">
        <v>5</v>
      </c>
      <c r="K331" s="121" t="n">
        <v>2</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4" t="s">
        <v>1038</v>
      </c>
      <c r="B332" s="115" t="s">
        <v>1039</v>
      </c>
      <c r="C332" s="147" t="s">
        <v>696</v>
      </c>
      <c r="D332" s="117"/>
      <c r="E332" s="117" t="n">
        <v>0</v>
      </c>
      <c r="F332" s="118" t="s">
        <v>49</v>
      </c>
      <c r="G332" s="118" t="s">
        <v>49</v>
      </c>
      <c r="H332" s="141" t="n">
        <v>1351</v>
      </c>
      <c r="I332" s="125" t="s">
        <v>665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4" t="s">
        <v>1040</v>
      </c>
      <c r="B333" s="115" t="s">
        <v>1041</v>
      </c>
      <c r="C333" s="116" t="s">
        <v>735</v>
      </c>
      <c r="D333" s="117"/>
      <c r="E333" s="117" t="n">
        <v>0</v>
      </c>
      <c r="F333" s="118" t="s">
        <v>49</v>
      </c>
      <c r="G333" s="118" t="s">
        <v>49</v>
      </c>
      <c r="H333" s="118" t="n">
        <v>31547</v>
      </c>
      <c r="I333" s="125" t="s">
        <v>665</v>
      </c>
      <c r="J333" s="120" t="n">
        <v>5</v>
      </c>
      <c r="K333" s="121" t="n">
        <v>3</v>
      </c>
      <c r="L333" s="126" t="s">
        <v>1042</v>
      </c>
      <c r="M333" s="123" t="s">
        <v>1043</v>
      </c>
      <c r="N333" s="127" t="s">
        <v>1044</v>
      </c>
      <c r="O333" s="123" t="s">
        <v>1045</v>
      </c>
      <c r="P333" s="127" t="s">
        <v>1046</v>
      </c>
      <c r="Q333" s="124" t="s">
        <v>1047</v>
      </c>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4" t="s">
        <v>1048</v>
      </c>
      <c r="B334" s="115" t="s">
        <v>1049</v>
      </c>
      <c r="C334" s="147" t="s">
        <v>1050</v>
      </c>
      <c r="D334" s="117"/>
      <c r="E334" s="117" t="n">
        <v>0</v>
      </c>
      <c r="F334" s="118" t="s">
        <v>49</v>
      </c>
      <c r="G334" s="118" t="s">
        <v>49</v>
      </c>
      <c r="H334" s="141" t="n">
        <v>30099</v>
      </c>
      <c r="I334" s="125" t="s">
        <v>665</v>
      </c>
      <c r="J334" s="120" t="n">
        <v>5</v>
      </c>
      <c r="K334" s="121" t="n">
        <v>3</v>
      </c>
      <c r="L334" s="126" t="s">
        <v>1051</v>
      </c>
      <c r="M334" s="123" t="s">
        <v>1052</v>
      </c>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4" t="s">
        <v>1053</v>
      </c>
      <c r="B335" s="115" t="s">
        <v>1054</v>
      </c>
      <c r="C335" s="116" t="s">
        <v>1012</v>
      </c>
      <c r="D335" s="117" t="s">
        <v>18</v>
      </c>
      <c r="E335" s="117" t="n">
        <v>0</v>
      </c>
      <c r="F335" s="118" t="n">
        <v>15</v>
      </c>
      <c r="G335" s="118" t="n">
        <v>2</v>
      </c>
      <c r="H335" s="118" t="n">
        <v>19903</v>
      </c>
      <c r="I335" s="125" t="s">
        <v>665</v>
      </c>
      <c r="J335" s="120" t="n">
        <v>5</v>
      </c>
      <c r="K335" s="121" t="n">
        <v>1</v>
      </c>
      <c r="L335" s="126" t="s">
        <v>1055</v>
      </c>
      <c r="M335" s="148" t="s">
        <v>1056</v>
      </c>
      <c r="N335" s="127" t="s">
        <v>1057</v>
      </c>
      <c r="O335" s="123" t="s">
        <v>1058</v>
      </c>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4" t="s">
        <v>1059</v>
      </c>
      <c r="B336" s="115" t="s">
        <v>1060</v>
      </c>
      <c r="C336" s="147" t="s">
        <v>1061</v>
      </c>
      <c r="D336" s="117"/>
      <c r="E336" s="117" t="n">
        <v>0</v>
      </c>
      <c r="F336" s="118" t="s">
        <v>49</v>
      </c>
      <c r="G336" s="118" t="s">
        <v>49</v>
      </c>
      <c r="H336" s="141" t="n">
        <v>19904</v>
      </c>
      <c r="I336" s="125" t="s">
        <v>665</v>
      </c>
      <c r="J336" s="120" t="n">
        <v>5</v>
      </c>
      <c r="K336" s="121" t="n">
        <v>3</v>
      </c>
      <c r="L336" s="126"/>
      <c r="M336" s="123"/>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4" t="s">
        <v>1062</v>
      </c>
      <c r="B337" s="115" t="s">
        <v>1063</v>
      </c>
      <c r="C337" s="147" t="s">
        <v>1064</v>
      </c>
      <c r="D337" s="117"/>
      <c r="E337" s="117" t="n">
        <v>0</v>
      </c>
      <c r="F337" s="118" t="s">
        <v>49</v>
      </c>
      <c r="G337" s="118" t="s">
        <v>49</v>
      </c>
      <c r="H337" s="141" t="n">
        <v>30059</v>
      </c>
      <c r="I337" s="125" t="s">
        <v>665</v>
      </c>
      <c r="J337" s="120" t="n">
        <v>5</v>
      </c>
      <c r="K337" s="121" t="n">
        <v>2</v>
      </c>
      <c r="L337" s="126" t="s">
        <v>1065</v>
      </c>
      <c r="M337" s="123" t="s">
        <v>1066</v>
      </c>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4" t="s">
        <v>1067</v>
      </c>
      <c r="B338" s="115" t="s">
        <v>1068</v>
      </c>
      <c r="C338" s="147" t="s">
        <v>1069</v>
      </c>
      <c r="D338" s="117"/>
      <c r="E338" s="117" t="n">
        <v>0</v>
      </c>
      <c r="F338" s="118" t="s">
        <v>49</v>
      </c>
      <c r="G338" s="118" t="s">
        <v>49</v>
      </c>
      <c r="H338" s="141" t="n">
        <v>1254</v>
      </c>
      <c r="I338" s="125" t="s">
        <v>665</v>
      </c>
      <c r="J338" s="120" t="n">
        <v>5</v>
      </c>
      <c r="K338" s="121" t="n">
        <v>2</v>
      </c>
      <c r="L338" s="126"/>
      <c r="M338" s="123"/>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4" t="s">
        <v>1070</v>
      </c>
      <c r="B339" s="115" t="s">
        <v>1071</v>
      </c>
      <c r="C339" s="147" t="s">
        <v>1072</v>
      </c>
      <c r="D339" s="117" t="s">
        <v>18</v>
      </c>
      <c r="E339" s="117" t="n">
        <v>0</v>
      </c>
      <c r="F339" s="141" t="n">
        <v>18</v>
      </c>
      <c r="G339" s="141" t="n">
        <v>2</v>
      </c>
      <c r="H339" s="141" t="n">
        <v>9790</v>
      </c>
      <c r="I339" s="125" t="s">
        <v>665</v>
      </c>
      <c r="J339" s="120" t="n">
        <v>5</v>
      </c>
      <c r="K339" s="121" t="n">
        <v>1</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4" t="s">
        <v>1073</v>
      </c>
      <c r="B340" s="115" t="s">
        <v>1074</v>
      </c>
      <c r="C340" s="116" t="s">
        <v>1075</v>
      </c>
      <c r="D340" s="117" t="s">
        <v>18</v>
      </c>
      <c r="E340" s="117" t="n">
        <v>0</v>
      </c>
      <c r="F340" s="118" t="n">
        <v>18</v>
      </c>
      <c r="G340" s="118" t="n">
        <v>3</v>
      </c>
      <c r="H340" s="118" t="n">
        <v>19909</v>
      </c>
      <c r="I340" s="125" t="s">
        <v>665</v>
      </c>
      <c r="J340" s="120" t="n">
        <v>5</v>
      </c>
      <c r="K340" s="121" t="n">
        <v>2</v>
      </c>
      <c r="L340" s="126"/>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1076</v>
      </c>
      <c r="B341" s="115" t="s">
        <v>1077</v>
      </c>
      <c r="C341" s="147" t="s">
        <v>1078</v>
      </c>
      <c r="D341" s="117"/>
      <c r="E341" s="117" t="n">
        <v>0</v>
      </c>
      <c r="F341" s="118" t="s">
        <v>49</v>
      </c>
      <c r="G341" s="118" t="s">
        <v>49</v>
      </c>
      <c r="H341" s="141" t="n">
        <v>19910</v>
      </c>
      <c r="I341" s="125" t="s">
        <v>665</v>
      </c>
      <c r="J341" s="120" t="n">
        <v>5</v>
      </c>
      <c r="K341" s="121" t="n">
        <v>2</v>
      </c>
      <c r="L341" s="126"/>
      <c r="M341" s="123"/>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14" t="s">
        <v>1079</v>
      </c>
      <c r="B342" s="115" t="s">
        <v>1080</v>
      </c>
      <c r="C342" s="147" t="s">
        <v>895</v>
      </c>
      <c r="D342" s="117"/>
      <c r="E342" s="117" t="n">
        <v>0</v>
      </c>
      <c r="F342" s="118" t="s">
        <v>49</v>
      </c>
      <c r="G342" s="118" t="s">
        <v>49</v>
      </c>
      <c r="H342" s="141" t="n">
        <v>1253</v>
      </c>
      <c r="I342" s="125" t="s">
        <v>665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14" t="s">
        <v>1081</v>
      </c>
      <c r="B343" s="115" t="s">
        <v>1082</v>
      </c>
      <c r="C343" s="147" t="s">
        <v>1083</v>
      </c>
      <c r="D343" s="117"/>
      <c r="E343" s="117" t="n">
        <v>0</v>
      </c>
      <c r="F343" s="118" t="s">
        <v>49</v>
      </c>
      <c r="G343" s="118" t="s">
        <v>49</v>
      </c>
      <c r="H343" s="141" t="n">
        <v>19911</v>
      </c>
      <c r="I343" s="125" t="s">
        <v>665</v>
      </c>
      <c r="J343" s="120" t="n">
        <v>5</v>
      </c>
      <c r="K343" s="121" t="n">
        <v>2</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4" t="s">
        <v>1084</v>
      </c>
      <c r="B344" s="115" t="s">
        <v>1085</v>
      </c>
      <c r="C344" s="147" t="s">
        <v>1086</v>
      </c>
      <c r="D344" s="117"/>
      <c r="E344" s="117" t="n">
        <v>0</v>
      </c>
      <c r="F344" s="118" t="s">
        <v>49</v>
      </c>
      <c r="G344" s="118" t="s">
        <v>49</v>
      </c>
      <c r="H344" s="141" t="n">
        <v>19916</v>
      </c>
      <c r="I344" s="125" t="s">
        <v>665</v>
      </c>
      <c r="J344" s="120" t="n">
        <v>5</v>
      </c>
      <c r="K344" s="121" t="n">
        <v>3</v>
      </c>
      <c r="L344" s="126" t="s">
        <v>1087</v>
      </c>
      <c r="M344" s="123" t="s">
        <v>1088</v>
      </c>
      <c r="N344" s="127"/>
      <c r="O344" s="123"/>
      <c r="P344" s="127"/>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14" t="s">
        <v>1089</v>
      </c>
      <c r="B345" s="115" t="s">
        <v>1090</v>
      </c>
      <c r="C345" s="147" t="s">
        <v>1091</v>
      </c>
      <c r="D345" s="117"/>
      <c r="E345" s="117" t="n">
        <v>0</v>
      </c>
      <c r="F345" s="118" t="s">
        <v>49</v>
      </c>
      <c r="G345" s="118" t="s">
        <v>49</v>
      </c>
      <c r="H345" s="141" t="n">
        <v>19917</v>
      </c>
      <c r="I345" s="125" t="s">
        <v>665</v>
      </c>
      <c r="J345" s="120" t="n">
        <v>5</v>
      </c>
      <c r="K345" s="121" t="n">
        <v>3</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4" t="s">
        <v>1092</v>
      </c>
      <c r="B346" s="115" t="s">
        <v>1093</v>
      </c>
      <c r="C346" s="147" t="s">
        <v>1094</v>
      </c>
      <c r="D346" s="117"/>
      <c r="E346" s="117" t="n">
        <v>0</v>
      </c>
      <c r="F346" s="118" t="s">
        <v>49</v>
      </c>
      <c r="G346" s="118" t="s">
        <v>49</v>
      </c>
      <c r="H346" s="141" t="n">
        <v>34550</v>
      </c>
      <c r="I346" s="125" t="s">
        <v>665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4" t="s">
        <v>1095</v>
      </c>
      <c r="B347" s="115" t="s">
        <v>1096</v>
      </c>
      <c r="C347" s="147" t="s">
        <v>1091</v>
      </c>
      <c r="D347" s="117"/>
      <c r="E347" s="117" t="n">
        <v>0</v>
      </c>
      <c r="F347" s="118" t="s">
        <v>49</v>
      </c>
      <c r="G347" s="118" t="s">
        <v>49</v>
      </c>
      <c r="H347" s="141" t="n">
        <v>19918</v>
      </c>
      <c r="I347" s="119" t="s">
        <v>665</v>
      </c>
      <c r="J347" s="120" t="n">
        <v>5</v>
      </c>
      <c r="K347" s="121" t="n">
        <v>3</v>
      </c>
      <c r="L347" s="122"/>
      <c r="M347" s="123"/>
      <c r="N347" s="123"/>
      <c r="O347" s="123"/>
      <c r="P347" s="123"/>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4" t="s">
        <v>1097</v>
      </c>
      <c r="B348" s="115" t="s">
        <v>1098</v>
      </c>
      <c r="C348" s="116" t="s">
        <v>1099</v>
      </c>
      <c r="D348" s="117"/>
      <c r="E348" s="117" t="n">
        <v>0</v>
      </c>
      <c r="F348" s="118" t="s">
        <v>49</v>
      </c>
      <c r="G348" s="118" t="s">
        <v>49</v>
      </c>
      <c r="H348" s="118" t="n">
        <v>19919</v>
      </c>
      <c r="I348" s="125" t="s">
        <v>665</v>
      </c>
      <c r="J348" s="120" t="n">
        <v>5</v>
      </c>
      <c r="K348" s="121" t="n">
        <v>2</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4" t="s">
        <v>1100</v>
      </c>
      <c r="B349" s="115" t="s">
        <v>1101</v>
      </c>
      <c r="C349" s="116" t="s">
        <v>1102</v>
      </c>
      <c r="D349" s="117"/>
      <c r="E349" s="117" t="n">
        <v>0</v>
      </c>
      <c r="F349" s="118" t="s">
        <v>49</v>
      </c>
      <c r="G349" s="118" t="s">
        <v>49</v>
      </c>
      <c r="H349" s="118" t="n">
        <v>19920</v>
      </c>
      <c r="I349" s="125" t="s">
        <v>665</v>
      </c>
      <c r="J349" s="120" t="n">
        <v>5</v>
      </c>
      <c r="K349" s="121" t="n">
        <v>3</v>
      </c>
      <c r="L349" s="126"/>
      <c r="M349" s="123"/>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1103</v>
      </c>
      <c r="B350" s="115" t="s">
        <v>1104</v>
      </c>
      <c r="C350" s="116" t="s">
        <v>1105</v>
      </c>
      <c r="D350" s="117"/>
      <c r="E350" s="117" t="n">
        <v>0</v>
      </c>
      <c r="F350" s="118" t="s">
        <v>49</v>
      </c>
      <c r="G350" s="118" t="s">
        <v>49</v>
      </c>
      <c r="H350" s="118" t="n">
        <v>19921</v>
      </c>
      <c r="I350" s="125" t="s">
        <v>665</v>
      </c>
      <c r="J350" s="120" t="n">
        <v>5</v>
      </c>
      <c r="K350" s="121" t="n">
        <v>3</v>
      </c>
      <c r="L350" s="126"/>
      <c r="M350" s="123"/>
      <c r="N350" s="127"/>
      <c r="O350" s="123"/>
      <c r="P350" s="127"/>
      <c r="Q350" s="124"/>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4" t="s">
        <v>1106</v>
      </c>
      <c r="B351" s="115" t="s">
        <v>1107</v>
      </c>
      <c r="C351" s="147" t="s">
        <v>745</v>
      </c>
      <c r="D351" s="117"/>
      <c r="E351" s="117" t="n">
        <v>0</v>
      </c>
      <c r="F351" s="118" t="s">
        <v>49</v>
      </c>
      <c r="G351" s="118" t="s">
        <v>49</v>
      </c>
      <c r="H351" s="141" t="n">
        <v>19922</v>
      </c>
      <c r="I351" s="125" t="s">
        <v>665</v>
      </c>
      <c r="J351" s="120" t="n">
        <v>5</v>
      </c>
      <c r="K351" s="121" t="n">
        <v>3</v>
      </c>
      <c r="L351" s="126"/>
      <c r="M351" s="123"/>
      <c r="N351" s="127"/>
      <c r="O351" s="123"/>
      <c r="P351" s="127"/>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4" t="s">
        <v>1108</v>
      </c>
      <c r="B352" s="115" t="s">
        <v>1109</v>
      </c>
      <c r="C352" s="147" t="s">
        <v>1110</v>
      </c>
      <c r="D352" s="117"/>
      <c r="E352" s="117" t="n">
        <v>0</v>
      </c>
      <c r="F352" s="118" t="s">
        <v>49</v>
      </c>
      <c r="G352" s="118" t="s">
        <v>49</v>
      </c>
      <c r="H352" s="141" t="n">
        <v>1355</v>
      </c>
      <c r="I352" s="125" t="s">
        <v>665</v>
      </c>
      <c r="J352" s="120" t="n">
        <v>5</v>
      </c>
      <c r="K352" s="121" t="n">
        <v>3</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14" t="s">
        <v>1111</v>
      </c>
      <c r="B353" s="115" t="s">
        <v>1112</v>
      </c>
      <c r="C353" s="116" t="s">
        <v>1113</v>
      </c>
      <c r="D353" s="117"/>
      <c r="E353" s="117" t="n">
        <v>0</v>
      </c>
      <c r="F353" s="118" t="s">
        <v>49</v>
      </c>
      <c r="G353" s="118" t="s">
        <v>49</v>
      </c>
      <c r="H353" s="118" t="n">
        <v>19923</v>
      </c>
      <c r="I353" s="125" t="s">
        <v>665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14" t="s">
        <v>1114</v>
      </c>
      <c r="B354" s="115" t="s">
        <v>1115</v>
      </c>
      <c r="C354" s="147" t="s">
        <v>668</v>
      </c>
      <c r="D354" s="117"/>
      <c r="E354" s="117" t="n">
        <v>0</v>
      </c>
      <c r="F354" s="118" t="s">
        <v>49</v>
      </c>
      <c r="G354" s="118" t="s">
        <v>49</v>
      </c>
      <c r="H354" s="141" t="n">
        <v>1354</v>
      </c>
      <c r="I354" s="119" t="s">
        <v>665</v>
      </c>
      <c r="J354" s="120" t="n">
        <v>5</v>
      </c>
      <c r="K354" s="121" t="n">
        <v>3</v>
      </c>
      <c r="L354" s="122"/>
      <c r="M354" s="123"/>
      <c r="N354" s="123"/>
      <c r="O354" s="123"/>
      <c r="P354" s="123"/>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1116</v>
      </c>
      <c r="B355" s="115" t="s">
        <v>1117</v>
      </c>
      <c r="C355" s="147" t="s">
        <v>1118</v>
      </c>
      <c r="D355" s="117"/>
      <c r="E355" s="117" t="n">
        <v>0</v>
      </c>
      <c r="F355" s="118" t="s">
        <v>49</v>
      </c>
      <c r="G355" s="118" t="s">
        <v>49</v>
      </c>
      <c r="H355" s="141" t="n">
        <v>19924</v>
      </c>
      <c r="I355" s="125" t="s">
        <v>665</v>
      </c>
      <c r="J355" s="120" t="n">
        <v>5</v>
      </c>
      <c r="K355" s="121" t="n">
        <v>3</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14" t="s">
        <v>1119</v>
      </c>
      <c r="B356" s="115" t="s">
        <v>1120</v>
      </c>
      <c r="C356" s="116" t="s">
        <v>745</v>
      </c>
      <c r="D356" s="117"/>
      <c r="E356" s="117" t="n">
        <v>0</v>
      </c>
      <c r="F356" s="118" t="s">
        <v>49</v>
      </c>
      <c r="G356" s="118" t="s">
        <v>49</v>
      </c>
      <c r="H356" s="118" t="n">
        <v>19925</v>
      </c>
      <c r="I356" s="125" t="s">
        <v>665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1121</v>
      </c>
      <c r="B357" s="115" t="s">
        <v>1122</v>
      </c>
      <c r="C357" s="116" t="s">
        <v>1123</v>
      </c>
      <c r="D357" s="117"/>
      <c r="E357" s="117" t="n">
        <v>0</v>
      </c>
      <c r="F357" s="118" t="s">
        <v>49</v>
      </c>
      <c r="G357" s="118" t="s">
        <v>49</v>
      </c>
      <c r="H357" s="118" t="n">
        <v>31562</v>
      </c>
      <c r="I357" s="125" t="s">
        <v>665</v>
      </c>
      <c r="J357" s="120" t="n">
        <v>5</v>
      </c>
      <c r="K357" s="121" t="n">
        <v>2</v>
      </c>
      <c r="L357" s="126" t="s">
        <v>1124</v>
      </c>
      <c r="M357" s="123" t="s">
        <v>1125</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14" t="s">
        <v>1126</v>
      </c>
      <c r="B358" s="115" t="s">
        <v>1127</v>
      </c>
      <c r="C358" s="116" t="s">
        <v>999</v>
      </c>
      <c r="D358" s="117" t="s">
        <v>18</v>
      </c>
      <c r="E358" s="117" t="n">
        <v>0</v>
      </c>
      <c r="F358" s="118" t="n">
        <v>12</v>
      </c>
      <c r="G358" s="118" t="n">
        <v>1</v>
      </c>
      <c r="H358" s="118" t="n">
        <v>1246</v>
      </c>
      <c r="I358" s="125" t="s">
        <v>665</v>
      </c>
      <c r="J358" s="120" t="n">
        <v>5</v>
      </c>
      <c r="K358" s="121" t="n">
        <v>1</v>
      </c>
      <c r="L358" s="126" t="s">
        <v>1128</v>
      </c>
      <c r="M358" s="123" t="s">
        <v>1129</v>
      </c>
      <c r="N358" s="127"/>
      <c r="O358" s="123" t="s">
        <v>1130</v>
      </c>
      <c r="P358" s="149" t="s">
        <v>1131</v>
      </c>
      <c r="Q358" s="167" t="s">
        <v>1132</v>
      </c>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4" t="s">
        <v>1133</v>
      </c>
      <c r="B359" s="115" t="s">
        <v>1134</v>
      </c>
      <c r="C359" s="116" t="s">
        <v>1135</v>
      </c>
      <c r="D359" s="117"/>
      <c r="E359" s="117" t="n">
        <v>0</v>
      </c>
      <c r="F359" s="118" t="s">
        <v>49</v>
      </c>
      <c r="G359" s="118" t="s">
        <v>49</v>
      </c>
      <c r="H359" s="118" t="n">
        <v>19929</v>
      </c>
      <c r="I359" s="125" t="s">
        <v>665</v>
      </c>
      <c r="J359" s="120" t="n">
        <v>5</v>
      </c>
      <c r="K359" s="121" t="n">
        <v>3</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1136</v>
      </c>
      <c r="B360" s="115" t="s">
        <v>1137</v>
      </c>
      <c r="C360" s="147" t="s">
        <v>1138</v>
      </c>
      <c r="D360" s="117"/>
      <c r="E360" s="117" t="n">
        <v>0</v>
      </c>
      <c r="F360" s="118" t="s">
        <v>49</v>
      </c>
      <c r="G360" s="118" t="s">
        <v>49</v>
      </c>
      <c r="H360" s="141" t="n">
        <v>35494</v>
      </c>
      <c r="I360" s="125" t="s">
        <v>665</v>
      </c>
      <c r="J360" s="120" t="n">
        <v>5</v>
      </c>
      <c r="K360" s="121" t="n">
        <v>3</v>
      </c>
      <c r="L360" s="126" t="s">
        <v>1139</v>
      </c>
      <c r="M360" s="123" t="s">
        <v>1140</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14" t="s">
        <v>1141</v>
      </c>
      <c r="B361" s="115" t="s">
        <v>1142</v>
      </c>
      <c r="C361" s="147" t="s">
        <v>1143</v>
      </c>
      <c r="D361" s="117"/>
      <c r="E361" s="117" t="n">
        <v>0</v>
      </c>
      <c r="F361" s="118" t="s">
        <v>49</v>
      </c>
      <c r="G361" s="118" t="s">
        <v>49</v>
      </c>
      <c r="H361" s="141" t="n">
        <v>32261</v>
      </c>
      <c r="I361" s="125" t="s">
        <v>665</v>
      </c>
      <c r="J361" s="120" t="n">
        <v>5</v>
      </c>
      <c r="K361" s="121" t="n">
        <v>3</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4" t="s">
        <v>1144</v>
      </c>
      <c r="B362" s="115" t="s">
        <v>1145</v>
      </c>
      <c r="C362" s="116" t="s">
        <v>664</v>
      </c>
      <c r="D362" s="117"/>
      <c r="E362" s="117" t="n">
        <v>0</v>
      </c>
      <c r="F362" s="118" t="s">
        <v>49</v>
      </c>
      <c r="G362" s="118" t="s">
        <v>49</v>
      </c>
      <c r="H362" s="118" t="n">
        <v>34443</v>
      </c>
      <c r="I362" s="125" t="s">
        <v>665</v>
      </c>
      <c r="J362" s="120" t="n">
        <v>5</v>
      </c>
      <c r="K362" s="121" t="n">
        <v>3</v>
      </c>
      <c r="L362" s="122"/>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4" t="s">
        <v>1146</v>
      </c>
      <c r="B363" s="115" t="s">
        <v>1147</v>
      </c>
      <c r="C363" s="147" t="s">
        <v>1148</v>
      </c>
      <c r="D363" s="117" t="s">
        <v>18</v>
      </c>
      <c r="E363" s="117" t="n">
        <v>0</v>
      </c>
      <c r="F363" s="141" t="n">
        <v>18</v>
      </c>
      <c r="G363" s="141" t="n">
        <v>3</v>
      </c>
      <c r="H363" s="141" t="n">
        <v>1323</v>
      </c>
      <c r="I363" s="125" t="s">
        <v>665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4" t="s">
        <v>1149</v>
      </c>
      <c r="B364" s="115" t="s">
        <v>1150</v>
      </c>
      <c r="C364" s="116" t="s">
        <v>1151</v>
      </c>
      <c r="D364" s="117"/>
      <c r="E364" s="117" t="n">
        <v>0</v>
      </c>
      <c r="F364" s="118" t="s">
        <v>49</v>
      </c>
      <c r="G364" s="118" t="s">
        <v>49</v>
      </c>
      <c r="H364" s="118" t="n">
        <v>19963</v>
      </c>
      <c r="I364" s="125" t="s">
        <v>665</v>
      </c>
      <c r="J364" s="120" t="n">
        <v>5</v>
      </c>
      <c r="K364" s="121" t="n">
        <v>3</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1152</v>
      </c>
      <c r="B365" s="115" t="s">
        <v>1153</v>
      </c>
      <c r="C365" s="147" t="s">
        <v>895</v>
      </c>
      <c r="D365" s="117"/>
      <c r="E365" s="117" t="n">
        <v>0</v>
      </c>
      <c r="F365" s="118" t="s">
        <v>49</v>
      </c>
      <c r="G365" s="118" t="s">
        <v>49</v>
      </c>
      <c r="H365" s="141" t="n">
        <v>1322</v>
      </c>
      <c r="I365" s="125" t="s">
        <v>665</v>
      </c>
      <c r="J365" s="120" t="n">
        <v>5</v>
      </c>
      <c r="K365" s="121" t="n">
        <v>3</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4" t="s">
        <v>1154</v>
      </c>
      <c r="B366" s="115" t="s">
        <v>1155</v>
      </c>
      <c r="C366" s="147" t="s">
        <v>1156</v>
      </c>
      <c r="D366" s="117"/>
      <c r="E366" s="117" t="n">
        <v>0</v>
      </c>
      <c r="F366" s="118" t="s">
        <v>49</v>
      </c>
      <c r="G366" s="118" t="s">
        <v>49</v>
      </c>
      <c r="H366" s="141" t="n">
        <v>19989</v>
      </c>
      <c r="I366" s="119" t="s">
        <v>665</v>
      </c>
      <c r="J366" s="120" t="n">
        <v>5</v>
      </c>
      <c r="K366" s="121" t="n">
        <v>2</v>
      </c>
      <c r="L366" s="122"/>
      <c r="M366" s="123"/>
      <c r="N366" s="123"/>
      <c r="O366" s="123"/>
      <c r="P366" s="123"/>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4" t="s">
        <v>1157</v>
      </c>
      <c r="B367" s="115" t="s">
        <v>1158</v>
      </c>
      <c r="C367" s="116" t="s">
        <v>1159</v>
      </c>
      <c r="D367" s="117"/>
      <c r="E367" s="117" t="n">
        <v>0</v>
      </c>
      <c r="F367" s="118" t="s">
        <v>49</v>
      </c>
      <c r="G367" s="118" t="s">
        <v>49</v>
      </c>
      <c r="H367" s="118" t="n">
        <v>19990</v>
      </c>
      <c r="I367" s="125" t="s">
        <v>665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4" t="s">
        <v>1160</v>
      </c>
      <c r="B368" s="115" t="s">
        <v>1161</v>
      </c>
      <c r="C368" s="147" t="s">
        <v>1105</v>
      </c>
      <c r="D368" s="117"/>
      <c r="E368" s="117" t="n">
        <v>0</v>
      </c>
      <c r="F368" s="118" t="s">
        <v>49</v>
      </c>
      <c r="G368" s="118" t="s">
        <v>49</v>
      </c>
      <c r="H368" s="141" t="n">
        <v>19991</v>
      </c>
      <c r="I368" s="125" t="s">
        <v>665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14" t="s">
        <v>1162</v>
      </c>
      <c r="B369" s="115" t="s">
        <v>1163</v>
      </c>
      <c r="C369" s="147" t="s">
        <v>1102</v>
      </c>
      <c r="D369" s="117"/>
      <c r="E369" s="117" t="n">
        <v>0</v>
      </c>
      <c r="F369" s="118" t="s">
        <v>49</v>
      </c>
      <c r="G369" s="118" t="s">
        <v>49</v>
      </c>
      <c r="H369" s="141" t="n">
        <v>19992</v>
      </c>
      <c r="I369" s="125" t="s">
        <v>665</v>
      </c>
      <c r="J369" s="120" t="n">
        <v>5</v>
      </c>
      <c r="K369" s="121" t="n">
        <v>3</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4" t="s">
        <v>1164</v>
      </c>
      <c r="B370" s="115" t="s">
        <v>1165</v>
      </c>
      <c r="C370" s="116" t="s">
        <v>1166</v>
      </c>
      <c r="D370" s="117"/>
      <c r="E370" s="117" t="n">
        <v>0</v>
      </c>
      <c r="F370" s="118" t="s">
        <v>49</v>
      </c>
      <c r="G370" s="118" t="s">
        <v>49</v>
      </c>
      <c r="H370" s="118" t="n">
        <v>19993</v>
      </c>
      <c r="I370" s="125" t="s">
        <v>665</v>
      </c>
      <c r="J370" s="120" t="n">
        <v>5</v>
      </c>
      <c r="K370" s="121" t="n">
        <v>3</v>
      </c>
      <c r="L370" s="126"/>
      <c r="M370" s="123"/>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4" t="s">
        <v>1167</v>
      </c>
      <c r="B371" s="115" t="s">
        <v>1168</v>
      </c>
      <c r="C371" s="147" t="s">
        <v>1169</v>
      </c>
      <c r="D371" s="117"/>
      <c r="E371" s="117" t="n">
        <v>0</v>
      </c>
      <c r="F371" s="118" t="s">
        <v>49</v>
      </c>
      <c r="G371" s="118" t="s">
        <v>49</v>
      </c>
      <c r="H371" s="141" t="n">
        <v>29987</v>
      </c>
      <c r="I371" s="125" t="s">
        <v>665</v>
      </c>
      <c r="J371" s="120" t="n">
        <v>5</v>
      </c>
      <c r="K371" s="121" t="n">
        <v>3</v>
      </c>
      <c r="L371" s="126" t="s">
        <v>1170</v>
      </c>
      <c r="M371" s="123" t="s">
        <v>1171</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14" t="s">
        <v>1172</v>
      </c>
      <c r="B372" s="115" t="s">
        <v>1173</v>
      </c>
      <c r="C372" s="116" t="s">
        <v>668</v>
      </c>
      <c r="D372" s="117"/>
      <c r="E372" s="117" t="n">
        <v>0</v>
      </c>
      <c r="F372" s="118" t="s">
        <v>49</v>
      </c>
      <c r="G372" s="118" t="s">
        <v>49</v>
      </c>
      <c r="H372" s="118" t="n">
        <v>1266</v>
      </c>
      <c r="I372" s="119" t="s">
        <v>665</v>
      </c>
      <c r="J372" s="120" t="n">
        <v>5</v>
      </c>
      <c r="K372" s="121" t="n">
        <v>3</v>
      </c>
      <c r="L372" s="122"/>
      <c r="M372" s="123"/>
      <c r="N372" s="123"/>
      <c r="O372" s="123"/>
      <c r="P372" s="123"/>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1174</v>
      </c>
      <c r="B373" s="115" t="s">
        <v>1175</v>
      </c>
      <c r="C373" s="116" t="s">
        <v>1176</v>
      </c>
      <c r="D373" s="117"/>
      <c r="E373" s="117" t="n">
        <v>0</v>
      </c>
      <c r="F373" s="118" t="s">
        <v>49</v>
      </c>
      <c r="G373" s="118" t="s">
        <v>49</v>
      </c>
      <c r="H373" s="118" t="n">
        <v>1325</v>
      </c>
      <c r="I373" s="125" t="s">
        <v>665</v>
      </c>
      <c r="J373" s="120" t="n">
        <v>5</v>
      </c>
      <c r="K373" s="121" t="n">
        <v>2</v>
      </c>
      <c r="L373" s="126"/>
      <c r="M373" s="123"/>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14" t="s">
        <v>1177</v>
      </c>
      <c r="B374" s="115" t="s">
        <v>1178</v>
      </c>
      <c r="C374" s="116" t="s">
        <v>683</v>
      </c>
      <c r="D374" s="117"/>
      <c r="E374" s="117" t="n">
        <v>0</v>
      </c>
      <c r="F374" s="118" t="s">
        <v>49</v>
      </c>
      <c r="G374" s="118" t="s">
        <v>49</v>
      </c>
      <c r="H374" s="118" t="n">
        <v>19678</v>
      </c>
      <c r="I374" s="125" t="s">
        <v>665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4" t="s">
        <v>1179</v>
      </c>
      <c r="B375" s="115" t="s">
        <v>1180</v>
      </c>
      <c r="C375" s="116" t="s">
        <v>1181</v>
      </c>
      <c r="D375" s="117"/>
      <c r="E375" s="117" t="n">
        <v>0</v>
      </c>
      <c r="F375" s="118" t="s">
        <v>49</v>
      </c>
      <c r="G375" s="118" t="s">
        <v>49</v>
      </c>
      <c r="H375" s="118" t="n">
        <v>31570</v>
      </c>
      <c r="I375" s="125" t="s">
        <v>665</v>
      </c>
      <c r="J375" s="120" t="n">
        <v>5</v>
      </c>
      <c r="K375" s="121" t="n">
        <v>3</v>
      </c>
      <c r="L375" s="126" t="s">
        <v>1182</v>
      </c>
      <c r="M375" s="123" t="s">
        <v>1183</v>
      </c>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4" t="s">
        <v>1184</v>
      </c>
      <c r="B376" s="115" t="s">
        <v>1185</v>
      </c>
      <c r="C376" s="116" t="s">
        <v>1186</v>
      </c>
      <c r="D376" s="117" t="s">
        <v>18</v>
      </c>
      <c r="E376" s="117" t="n">
        <v>0</v>
      </c>
      <c r="F376" s="118" t="n">
        <v>15</v>
      </c>
      <c r="G376" s="118" t="n">
        <v>3</v>
      </c>
      <c r="H376" s="118" t="n">
        <v>1327</v>
      </c>
      <c r="I376" s="125" t="s">
        <v>665</v>
      </c>
      <c r="J376" s="120" t="n">
        <v>5</v>
      </c>
      <c r="K376" s="121" t="n">
        <v>2</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4" t="s">
        <v>1187</v>
      </c>
      <c r="B377" s="115" t="s">
        <v>1188</v>
      </c>
      <c r="C377" s="116" t="s">
        <v>895</v>
      </c>
      <c r="D377" s="117"/>
      <c r="E377" s="117" t="n">
        <v>0</v>
      </c>
      <c r="F377" s="118" t="s">
        <v>49</v>
      </c>
      <c r="G377" s="118" t="s">
        <v>49</v>
      </c>
      <c r="H377" s="118" t="n">
        <v>1324</v>
      </c>
      <c r="I377" s="125" t="s">
        <v>665</v>
      </c>
      <c r="J377" s="120" t="n">
        <v>5</v>
      </c>
      <c r="K377" s="121" t="n">
        <v>3</v>
      </c>
      <c r="L377" s="126"/>
      <c r="M377" s="123"/>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1189</v>
      </c>
      <c r="B378" s="115" t="s">
        <v>1190</v>
      </c>
      <c r="C378" s="147" t="s">
        <v>1191</v>
      </c>
      <c r="D378" s="117" t="s">
        <v>18</v>
      </c>
      <c r="E378" s="117" t="n">
        <v>0</v>
      </c>
      <c r="F378" s="118" t="n">
        <v>18</v>
      </c>
      <c r="G378" s="118" t="n">
        <v>2</v>
      </c>
      <c r="H378" s="141" t="n">
        <v>31572</v>
      </c>
      <c r="I378" s="125" t="s">
        <v>665</v>
      </c>
      <c r="J378" s="120" t="n">
        <v>5</v>
      </c>
      <c r="K378" s="121" t="n">
        <v>2</v>
      </c>
      <c r="L378" s="126" t="s">
        <v>1192</v>
      </c>
      <c r="M378" s="148" t="s">
        <v>1193</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4" t="s">
        <v>1194</v>
      </c>
      <c r="B379" s="115" t="s">
        <v>1195</v>
      </c>
      <c r="C379" s="147" t="s">
        <v>1196</v>
      </c>
      <c r="D379" s="117"/>
      <c r="E379" s="117" t="n">
        <v>0</v>
      </c>
      <c r="F379" s="118" t="s">
        <v>49</v>
      </c>
      <c r="G379" s="118" t="s">
        <v>49</v>
      </c>
      <c r="H379" s="141" t="n">
        <v>30058</v>
      </c>
      <c r="I379" s="125" t="s">
        <v>665</v>
      </c>
      <c r="J379" s="120" t="n">
        <v>5</v>
      </c>
      <c r="K379" s="121" t="n">
        <v>2</v>
      </c>
      <c r="L379" s="126" t="s">
        <v>1197</v>
      </c>
      <c r="M379" s="123" t="s">
        <v>1198</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4" t="s">
        <v>1199</v>
      </c>
      <c r="B380" s="115" t="s">
        <v>1200</v>
      </c>
      <c r="C380" s="116" t="s">
        <v>1201</v>
      </c>
      <c r="D380" s="117"/>
      <c r="E380" s="117" t="n">
        <v>0</v>
      </c>
      <c r="F380" s="118" t="s">
        <v>49</v>
      </c>
      <c r="G380" s="118" t="s">
        <v>49</v>
      </c>
      <c r="H380" s="118" t="n">
        <v>19705</v>
      </c>
      <c r="I380" s="125" t="s">
        <v>665</v>
      </c>
      <c r="J380" s="120" t="n">
        <v>5</v>
      </c>
      <c r="K380" s="121" t="n">
        <v>2</v>
      </c>
      <c r="L380" s="126"/>
      <c r="M380" s="123"/>
      <c r="N380" s="127"/>
      <c r="O380" s="123"/>
      <c r="P380" s="127"/>
      <c r="Q380" s="124"/>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4" t="s">
        <v>1202</v>
      </c>
      <c r="B381" s="115" t="s">
        <v>1203</v>
      </c>
      <c r="C381" s="116" t="s">
        <v>686</v>
      </c>
      <c r="D381" s="117" t="s">
        <v>18</v>
      </c>
      <c r="E381" s="117" t="n">
        <v>0</v>
      </c>
      <c r="F381" s="118" t="n">
        <v>20</v>
      </c>
      <c r="G381" s="118" t="n">
        <v>3</v>
      </c>
      <c r="H381" s="118" t="n">
        <v>1375</v>
      </c>
      <c r="I381" s="125" t="s">
        <v>665</v>
      </c>
      <c r="J381" s="120" t="n">
        <v>5</v>
      </c>
      <c r="K381" s="121" t="n">
        <v>2</v>
      </c>
      <c r="L381" s="126" t="s">
        <v>1204</v>
      </c>
      <c r="M381" s="148" t="s">
        <v>1205</v>
      </c>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4" t="s">
        <v>1206</v>
      </c>
      <c r="B382" s="115" t="s">
        <v>1207</v>
      </c>
      <c r="C382" s="116" t="s">
        <v>1208</v>
      </c>
      <c r="D382" s="117"/>
      <c r="E382" s="117" t="n">
        <v>0</v>
      </c>
      <c r="F382" s="118" t="s">
        <v>49</v>
      </c>
      <c r="G382" s="118" t="s">
        <v>49</v>
      </c>
      <c r="H382" s="118" t="n">
        <v>19706</v>
      </c>
      <c r="I382" s="125" t="s">
        <v>665</v>
      </c>
      <c r="J382" s="120" t="n">
        <v>5</v>
      </c>
      <c r="K382" s="121" t="n">
        <v>2</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1209</v>
      </c>
      <c r="B383" s="115" t="s">
        <v>1210</v>
      </c>
      <c r="C383" s="116" t="s">
        <v>1211</v>
      </c>
      <c r="D383" s="117"/>
      <c r="E383" s="117" t="n">
        <v>0</v>
      </c>
      <c r="F383" s="118" t="s">
        <v>49</v>
      </c>
      <c r="G383" s="118" t="s">
        <v>49</v>
      </c>
      <c r="H383" s="118" t="n">
        <v>19707</v>
      </c>
      <c r="I383" s="125" t="s">
        <v>665</v>
      </c>
      <c r="J383" s="120" t="n">
        <v>5</v>
      </c>
      <c r="K383" s="121" t="n">
        <v>2</v>
      </c>
      <c r="L383" s="126"/>
      <c r="M383" s="123"/>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4" t="s">
        <v>1212</v>
      </c>
      <c r="B384" s="115" t="s">
        <v>1213</v>
      </c>
      <c r="C384" s="116" t="s">
        <v>1214</v>
      </c>
      <c r="D384" s="117"/>
      <c r="E384" s="117" t="n">
        <v>0</v>
      </c>
      <c r="F384" s="118" t="s">
        <v>49</v>
      </c>
      <c r="G384" s="118" t="s">
        <v>49</v>
      </c>
      <c r="H384" s="118" t="n">
        <v>19708</v>
      </c>
      <c r="I384" s="125" t="s">
        <v>665</v>
      </c>
      <c r="J384" s="120" t="n">
        <v>5</v>
      </c>
      <c r="K384" s="121" t="n">
        <v>2</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4" t="s">
        <v>1215</v>
      </c>
      <c r="B385" s="115" t="s">
        <v>1216</v>
      </c>
      <c r="C385" s="116" t="s">
        <v>1217</v>
      </c>
      <c r="D385" s="117"/>
      <c r="E385" s="117" t="n">
        <v>0</v>
      </c>
      <c r="F385" s="118" t="s">
        <v>49</v>
      </c>
      <c r="G385" s="118" t="s">
        <v>49</v>
      </c>
      <c r="H385" s="118" t="n">
        <v>19709</v>
      </c>
      <c r="I385" s="125" t="s">
        <v>665</v>
      </c>
      <c r="J385" s="120" t="n">
        <v>5</v>
      </c>
      <c r="K385" s="121" t="n">
        <v>2</v>
      </c>
      <c r="L385" s="126"/>
      <c r="M385" s="123"/>
      <c r="N385" s="127"/>
      <c r="O385" s="123"/>
      <c r="P385" s="127"/>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4" t="s">
        <v>1218</v>
      </c>
      <c r="B386" s="115" t="s">
        <v>1219</v>
      </c>
      <c r="C386" s="116" t="s">
        <v>127</v>
      </c>
      <c r="D386" s="117" t="s">
        <v>18</v>
      </c>
      <c r="E386" s="117" t="n">
        <v>0</v>
      </c>
      <c r="F386" s="118" t="n">
        <v>20</v>
      </c>
      <c r="G386" s="118" t="n">
        <v>3</v>
      </c>
      <c r="H386" s="118" t="n">
        <v>1377</v>
      </c>
      <c r="I386" s="125" t="s">
        <v>665</v>
      </c>
      <c r="J386" s="120" t="n">
        <v>5</v>
      </c>
      <c r="K386" s="121" t="n">
        <v>2</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4" t="s">
        <v>1220</v>
      </c>
      <c r="B387" s="115" t="s">
        <v>1221</v>
      </c>
      <c r="C387" s="116" t="s">
        <v>996</v>
      </c>
      <c r="D387" s="117"/>
      <c r="E387" s="117" t="n">
        <v>0</v>
      </c>
      <c r="F387" s="118" t="s">
        <v>49</v>
      </c>
      <c r="G387" s="118" t="s">
        <v>49</v>
      </c>
      <c r="H387" s="118" t="n">
        <v>31576</v>
      </c>
      <c r="I387" s="125" t="s">
        <v>665</v>
      </c>
      <c r="J387" s="120" t="n">
        <v>5</v>
      </c>
      <c r="K387" s="121" t="n">
        <v>2</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4" t="s">
        <v>1222</v>
      </c>
      <c r="B388" s="115" t="s">
        <v>1223</v>
      </c>
      <c r="C388" s="116" t="s">
        <v>1224</v>
      </c>
      <c r="D388" s="117"/>
      <c r="E388" s="117" t="n">
        <v>0</v>
      </c>
      <c r="F388" s="118" t="s">
        <v>49</v>
      </c>
      <c r="G388" s="118" t="s">
        <v>49</v>
      </c>
      <c r="H388" s="118" t="n">
        <v>19710</v>
      </c>
      <c r="I388" s="125" t="s">
        <v>665</v>
      </c>
      <c r="J388" s="120" t="n">
        <v>5</v>
      </c>
      <c r="K388" s="121" t="n">
        <v>2</v>
      </c>
      <c r="L388" s="126"/>
      <c r="M388" s="123"/>
      <c r="N388" s="127"/>
      <c r="O388" s="123"/>
      <c r="P388" s="127"/>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4" t="s">
        <v>1225</v>
      </c>
      <c r="B389" s="115" t="s">
        <v>1226</v>
      </c>
      <c r="C389" s="116" t="s">
        <v>127</v>
      </c>
      <c r="D389" s="117"/>
      <c r="E389" s="117" t="n">
        <v>0</v>
      </c>
      <c r="F389" s="118" t="s">
        <v>49</v>
      </c>
      <c r="G389" s="118" t="s">
        <v>49</v>
      </c>
      <c r="H389" s="118" t="n">
        <v>1374</v>
      </c>
      <c r="I389" s="125" t="s">
        <v>665</v>
      </c>
      <c r="J389" s="120" t="n">
        <v>5</v>
      </c>
      <c r="K389" s="121" t="n">
        <v>2</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4" t="s">
        <v>1227</v>
      </c>
      <c r="B390" s="115" t="s">
        <v>1228</v>
      </c>
      <c r="C390" s="116" t="s">
        <v>1229</v>
      </c>
      <c r="D390" s="117"/>
      <c r="E390" s="117" t="n">
        <v>0</v>
      </c>
      <c r="F390" s="118" t="s">
        <v>49</v>
      </c>
      <c r="G390" s="118" t="s">
        <v>49</v>
      </c>
      <c r="H390" s="118" t="n">
        <v>20301</v>
      </c>
      <c r="I390" s="125" t="s">
        <v>665</v>
      </c>
      <c r="J390" s="120" t="n">
        <v>5</v>
      </c>
      <c r="K390" s="121" t="n">
        <v>2</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1230</v>
      </c>
      <c r="B391" s="115" t="s">
        <v>1231</v>
      </c>
      <c r="C391" s="116" t="s">
        <v>520</v>
      </c>
      <c r="D391" s="117"/>
      <c r="E391" s="117" t="n">
        <v>0</v>
      </c>
      <c r="F391" s="118" t="s">
        <v>49</v>
      </c>
      <c r="G391" s="118" t="s">
        <v>49</v>
      </c>
      <c r="H391" s="118" t="n">
        <v>19711</v>
      </c>
      <c r="I391" s="125" t="s">
        <v>665</v>
      </c>
      <c r="J391" s="120" t="n">
        <v>5</v>
      </c>
      <c r="K391" s="121" t="n">
        <v>2</v>
      </c>
      <c r="L391" s="126"/>
      <c r="M391" s="123"/>
      <c r="N391" s="127"/>
      <c r="O391" s="123"/>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4" t="s">
        <v>1232</v>
      </c>
      <c r="B392" s="115" t="s">
        <v>1233</v>
      </c>
      <c r="C392" s="116" t="s">
        <v>1234</v>
      </c>
      <c r="D392" s="117"/>
      <c r="E392" s="117" t="n">
        <v>0</v>
      </c>
      <c r="F392" s="118" t="s">
        <v>49</v>
      </c>
      <c r="G392" s="118" t="s">
        <v>49</v>
      </c>
      <c r="H392" s="118" t="n">
        <v>31579</v>
      </c>
      <c r="I392" s="125" t="s">
        <v>665</v>
      </c>
      <c r="J392" s="120" t="n">
        <v>5</v>
      </c>
      <c r="K392" s="121" t="n">
        <v>3</v>
      </c>
      <c r="L392" s="126" t="s">
        <v>1235</v>
      </c>
      <c r="M392" s="123" t="s">
        <v>1236</v>
      </c>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1237</v>
      </c>
      <c r="B393" s="115" t="s">
        <v>1238</v>
      </c>
      <c r="C393" s="116" t="s">
        <v>1239</v>
      </c>
      <c r="D393" s="117"/>
      <c r="E393" s="117" t="n">
        <v>0</v>
      </c>
      <c r="F393" s="118" t="s">
        <v>49</v>
      </c>
      <c r="G393" s="118" t="s">
        <v>49</v>
      </c>
      <c r="H393" s="118" t="n">
        <v>31581</v>
      </c>
      <c r="I393" s="125" t="s">
        <v>665</v>
      </c>
      <c r="J393" s="120" t="n">
        <v>5</v>
      </c>
      <c r="K393" s="121" t="n">
        <v>3</v>
      </c>
      <c r="L393" s="126" t="s">
        <v>1240</v>
      </c>
      <c r="M393" s="123" t="s">
        <v>1241</v>
      </c>
      <c r="N393" s="127"/>
      <c r="O393" s="123"/>
      <c r="P393" s="127"/>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4" t="s">
        <v>1242</v>
      </c>
      <c r="B394" s="115" t="s">
        <v>1243</v>
      </c>
      <c r="C394" s="116" t="s">
        <v>520</v>
      </c>
      <c r="D394" s="117"/>
      <c r="E394" s="117" t="n">
        <v>0</v>
      </c>
      <c r="F394" s="118" t="s">
        <v>49</v>
      </c>
      <c r="G394" s="118" t="s">
        <v>49</v>
      </c>
      <c r="H394" s="118" t="n">
        <v>35477</v>
      </c>
      <c r="I394" s="125" t="s">
        <v>665</v>
      </c>
      <c r="J394" s="120" t="n">
        <v>5</v>
      </c>
      <c r="K394" s="121" t="n">
        <v>3</v>
      </c>
      <c r="L394" s="126" t="s">
        <v>1244</v>
      </c>
      <c r="M394" s="123" t="s">
        <v>1245</v>
      </c>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4" t="s">
        <v>1246</v>
      </c>
      <c r="B395" s="115" t="s">
        <v>1247</v>
      </c>
      <c r="C395" s="116" t="s">
        <v>1248</v>
      </c>
      <c r="D395" s="117" t="s">
        <v>18</v>
      </c>
      <c r="E395" s="117" t="n">
        <v>0</v>
      </c>
      <c r="F395" s="118" t="n">
        <v>15</v>
      </c>
      <c r="G395" s="118" t="n">
        <v>2</v>
      </c>
      <c r="H395" s="118" t="n">
        <v>1344</v>
      </c>
      <c r="I395" s="125" t="s">
        <v>665</v>
      </c>
      <c r="J395" s="120" t="n">
        <v>5</v>
      </c>
      <c r="K395" s="121" t="n">
        <v>2</v>
      </c>
      <c r="L395" s="126" t="s">
        <v>1249</v>
      </c>
      <c r="M395" s="148" t="s">
        <v>1250</v>
      </c>
      <c r="N395" s="127"/>
      <c r="O395" s="123"/>
      <c r="P395" s="127"/>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4" t="s">
        <v>1251</v>
      </c>
      <c r="B396" s="115" t="s">
        <v>1252</v>
      </c>
      <c r="C396" s="116" t="s">
        <v>932</v>
      </c>
      <c r="D396" s="117"/>
      <c r="E396" s="117" t="n">
        <v>0</v>
      </c>
      <c r="F396" s="118" t="s">
        <v>49</v>
      </c>
      <c r="G396" s="118" t="s">
        <v>49</v>
      </c>
      <c r="H396" s="118" t="n">
        <v>1379</v>
      </c>
      <c r="I396" s="125" t="s">
        <v>665</v>
      </c>
      <c r="J396" s="120" t="n">
        <v>5</v>
      </c>
      <c r="K396" s="121" t="n">
        <v>3</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4" t="s">
        <v>1253</v>
      </c>
      <c r="B397" s="115" t="s">
        <v>1254</v>
      </c>
      <c r="C397" s="116" t="s">
        <v>696</v>
      </c>
      <c r="D397" s="117"/>
      <c r="E397" s="117" t="n">
        <v>0</v>
      </c>
      <c r="F397" s="118" t="s">
        <v>49</v>
      </c>
      <c r="G397" s="118" t="s">
        <v>49</v>
      </c>
      <c r="H397" s="118" t="n">
        <v>19719</v>
      </c>
      <c r="I397" s="125" t="s">
        <v>665</v>
      </c>
      <c r="J397" s="120" t="n">
        <v>5</v>
      </c>
      <c r="K397" s="121" t="n">
        <v>3</v>
      </c>
      <c r="L397" s="126"/>
      <c r="M397" s="123"/>
      <c r="N397" s="127"/>
      <c r="O397" s="123"/>
      <c r="P397" s="127"/>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4" t="s">
        <v>1255</v>
      </c>
      <c r="B398" s="115" t="s">
        <v>1256</v>
      </c>
      <c r="C398" s="116" t="s">
        <v>1148</v>
      </c>
      <c r="D398" s="117"/>
      <c r="E398" s="117" t="n">
        <v>0</v>
      </c>
      <c r="F398" s="118" t="s">
        <v>49</v>
      </c>
      <c r="G398" s="118" t="s">
        <v>49</v>
      </c>
      <c r="H398" s="118" t="n">
        <v>29926</v>
      </c>
      <c r="I398" s="125" t="s">
        <v>665</v>
      </c>
      <c r="J398" s="120" t="n">
        <v>5</v>
      </c>
      <c r="K398" s="121" t="n">
        <v>3</v>
      </c>
      <c r="L398" s="126"/>
      <c r="M398" s="123"/>
      <c r="N398" s="127"/>
      <c r="O398" s="123"/>
      <c r="P398" s="127"/>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4" t="s">
        <v>1257</v>
      </c>
      <c r="B399" s="115" t="s">
        <v>1258</v>
      </c>
      <c r="C399" s="116" t="s">
        <v>1259</v>
      </c>
      <c r="D399" s="117"/>
      <c r="E399" s="117" t="n">
        <v>0</v>
      </c>
      <c r="F399" s="118" t="s">
        <v>49</v>
      </c>
      <c r="G399" s="118" t="s">
        <v>49</v>
      </c>
      <c r="H399" s="118" t="n">
        <v>31585</v>
      </c>
      <c r="I399" s="125" t="s">
        <v>665</v>
      </c>
      <c r="J399" s="120" t="n">
        <v>5</v>
      </c>
      <c r="K399" s="121" t="n">
        <v>3</v>
      </c>
      <c r="L399" s="126" t="s">
        <v>1260</v>
      </c>
      <c r="M399" s="123" t="s">
        <v>1261</v>
      </c>
      <c r="N399" s="127"/>
      <c r="O399" s="123"/>
      <c r="P399" s="127"/>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14" t="s">
        <v>1262</v>
      </c>
      <c r="B400" s="115" t="s">
        <v>1263</v>
      </c>
      <c r="C400" s="116" t="s">
        <v>735</v>
      </c>
      <c r="D400" s="117" t="s">
        <v>18</v>
      </c>
      <c r="E400" s="117" t="n">
        <v>0</v>
      </c>
      <c r="F400" s="118" t="n">
        <v>14</v>
      </c>
      <c r="G400" s="118" t="n">
        <v>2</v>
      </c>
      <c r="H400" s="118" t="n">
        <v>10212</v>
      </c>
      <c r="I400" s="125" t="s">
        <v>665</v>
      </c>
      <c r="J400" s="120" t="n">
        <v>5</v>
      </c>
      <c r="K400" s="121" t="n">
        <v>2</v>
      </c>
      <c r="L400" s="126" t="s">
        <v>1264</v>
      </c>
      <c r="M400" s="148" t="s">
        <v>1265</v>
      </c>
      <c r="N400" s="127"/>
      <c r="O400" s="123"/>
      <c r="P400" s="127"/>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4" t="s">
        <v>1266</v>
      </c>
      <c r="B401" s="115" t="s">
        <v>1267</v>
      </c>
      <c r="C401" s="116" t="s">
        <v>1268</v>
      </c>
      <c r="D401" s="117"/>
      <c r="E401" s="117" t="n">
        <v>0</v>
      </c>
      <c r="F401" s="118" t="s">
        <v>49</v>
      </c>
      <c r="G401" s="118" t="s">
        <v>49</v>
      </c>
      <c r="H401" s="118" t="n">
        <v>31588</v>
      </c>
      <c r="I401" s="125" t="s">
        <v>665</v>
      </c>
      <c r="J401" s="120" t="n">
        <v>5</v>
      </c>
      <c r="K401" s="121" t="n">
        <v>3</v>
      </c>
      <c r="L401" s="126" t="s">
        <v>1269</v>
      </c>
      <c r="M401" s="123" t="s">
        <v>1270</v>
      </c>
      <c r="N401" s="127"/>
      <c r="O401" s="123"/>
      <c r="P401" s="127"/>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28"/>
      <c r="B402" s="129" t="s">
        <v>1271</v>
      </c>
      <c r="C402" s="130"/>
      <c r="D402" s="131" t="s">
        <v>18</v>
      </c>
      <c r="E402" s="131" t="n">
        <v>1</v>
      </c>
      <c r="F402" s="132"/>
      <c r="G402" s="132"/>
      <c r="H402" s="163"/>
      <c r="I402" s="134" t="s">
        <v>1272</v>
      </c>
      <c r="J402" s="135" t="n">
        <v>6</v>
      </c>
      <c r="K402" s="135"/>
      <c r="L402" s="168"/>
      <c r="M402" s="169"/>
      <c r="N402" s="169"/>
      <c r="O402" s="169"/>
      <c r="P402" s="169"/>
      <c r="Q402" s="17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4" t="s">
        <v>1273</v>
      </c>
      <c r="B403" s="156" t="s">
        <v>1274</v>
      </c>
      <c r="C403" s="116" t="s">
        <v>127</v>
      </c>
      <c r="D403" s="117"/>
      <c r="E403" s="117" t="n">
        <v>0</v>
      </c>
      <c r="F403" s="118" t="s">
        <v>49</v>
      </c>
      <c r="G403" s="118" t="s">
        <v>49</v>
      </c>
      <c r="H403" s="118" t="n">
        <v>1406</v>
      </c>
      <c r="I403" s="125" t="s">
        <v>1275</v>
      </c>
      <c r="J403" s="120" t="n">
        <v>6</v>
      </c>
      <c r="K403" s="121" t="n">
        <v>6</v>
      </c>
      <c r="L403" s="126"/>
      <c r="M403" s="123"/>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4" t="s">
        <v>1276</v>
      </c>
      <c r="B404" s="156" t="s">
        <v>1277</v>
      </c>
      <c r="C404" s="147" t="s">
        <v>1278</v>
      </c>
      <c r="D404" s="117"/>
      <c r="E404" s="117" t="n">
        <v>0</v>
      </c>
      <c r="F404" s="118" t="s">
        <v>49</v>
      </c>
      <c r="G404" s="118" t="s">
        <v>49</v>
      </c>
      <c r="H404" s="141" t="n">
        <v>1412</v>
      </c>
      <c r="I404" s="125" t="s">
        <v>1275</v>
      </c>
      <c r="J404" s="120" t="n">
        <v>6</v>
      </c>
      <c r="K404" s="121" t="n">
        <v>6</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4" t="s">
        <v>1279</v>
      </c>
      <c r="B405" s="115" t="s">
        <v>1280</v>
      </c>
      <c r="C405" s="147" t="s">
        <v>1281</v>
      </c>
      <c r="D405" s="117" t="s">
        <v>18</v>
      </c>
      <c r="E405" s="117" t="n">
        <v>0</v>
      </c>
      <c r="F405" s="141" t="n">
        <v>6</v>
      </c>
      <c r="G405" s="141" t="n">
        <v>3</v>
      </c>
      <c r="H405" s="141" t="n">
        <v>1439</v>
      </c>
      <c r="I405" s="125" t="s">
        <v>1275</v>
      </c>
      <c r="J405" s="120" t="n">
        <v>6</v>
      </c>
      <c r="K405" s="121" t="n">
        <v>1</v>
      </c>
      <c r="L405" s="126" t="s">
        <v>1282</v>
      </c>
      <c r="M405" s="123" t="s">
        <v>1283</v>
      </c>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4" t="s">
        <v>1284</v>
      </c>
      <c r="B406" s="156" t="s">
        <v>1285</v>
      </c>
      <c r="C406" s="147" t="s">
        <v>1281</v>
      </c>
      <c r="D406" s="117"/>
      <c r="E406" s="117" t="n">
        <v>0</v>
      </c>
      <c r="F406" s="118" t="s">
        <v>49</v>
      </c>
      <c r="G406" s="118" t="s">
        <v>49</v>
      </c>
      <c r="H406" s="141" t="n">
        <v>1437</v>
      </c>
      <c r="I406" s="125" t="s">
        <v>1275</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14" t="s">
        <v>1286</v>
      </c>
      <c r="B407" s="115" t="s">
        <v>1287</v>
      </c>
      <c r="C407" s="147" t="s">
        <v>1278</v>
      </c>
      <c r="D407" s="117"/>
      <c r="E407" s="117" t="n">
        <v>0</v>
      </c>
      <c r="F407" s="118" t="s">
        <v>49</v>
      </c>
      <c r="G407" s="118" t="s">
        <v>49</v>
      </c>
      <c r="H407" s="141" t="n">
        <v>1414</v>
      </c>
      <c r="I407" s="119" t="s">
        <v>1275</v>
      </c>
      <c r="J407" s="120" t="n">
        <v>6</v>
      </c>
      <c r="K407" s="121" t="n">
        <v>6</v>
      </c>
      <c r="L407" s="122"/>
      <c r="M407" s="123"/>
      <c r="N407" s="123"/>
      <c r="O407" s="123"/>
      <c r="P407" s="123"/>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14" t="s">
        <v>1288</v>
      </c>
      <c r="B408" s="115" t="s">
        <v>1289</v>
      </c>
      <c r="C408" s="147" t="s">
        <v>1290</v>
      </c>
      <c r="D408" s="117"/>
      <c r="E408" s="117" t="n">
        <v>0</v>
      </c>
      <c r="F408" s="118" t="s">
        <v>49</v>
      </c>
      <c r="G408" s="118" t="s">
        <v>49</v>
      </c>
      <c r="H408" s="141" t="n">
        <v>19584</v>
      </c>
      <c r="I408" s="125" t="s">
        <v>1275</v>
      </c>
      <c r="J408" s="120" t="n">
        <v>6</v>
      </c>
      <c r="K408" s="121" t="n">
        <v>1</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4" t="s">
        <v>1291</v>
      </c>
      <c r="B409" s="115" t="s">
        <v>1292</v>
      </c>
      <c r="C409" s="147" t="s">
        <v>1293</v>
      </c>
      <c r="D409" s="117"/>
      <c r="E409" s="117" t="n">
        <v>0</v>
      </c>
      <c r="F409" s="118" t="s">
        <v>49</v>
      </c>
      <c r="G409" s="118" t="s">
        <v>49</v>
      </c>
      <c r="H409" s="141" t="n">
        <v>1416</v>
      </c>
      <c r="I409" s="125" t="s">
        <v>1275</v>
      </c>
      <c r="J409" s="120" t="n">
        <v>6</v>
      </c>
      <c r="K409" s="121" t="n">
        <v>6</v>
      </c>
      <c r="L409" s="126"/>
      <c r="M409" s="123"/>
      <c r="N409" s="127"/>
      <c r="O409" s="123"/>
      <c r="P409" s="127"/>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14" t="s">
        <v>1294</v>
      </c>
      <c r="B410" s="115" t="s">
        <v>1295</v>
      </c>
      <c r="C410" s="116" t="s">
        <v>1296</v>
      </c>
      <c r="D410" s="117"/>
      <c r="E410" s="117" t="n">
        <v>0</v>
      </c>
      <c r="F410" s="118" t="s">
        <v>49</v>
      </c>
      <c r="G410" s="118" t="s">
        <v>49</v>
      </c>
      <c r="H410" s="118" t="n">
        <v>1418</v>
      </c>
      <c r="I410" s="119" t="s">
        <v>1275</v>
      </c>
      <c r="J410" s="120" t="n">
        <v>6</v>
      </c>
      <c r="K410" s="121" t="n">
        <v>6</v>
      </c>
      <c r="L410" s="122"/>
      <c r="M410" s="123"/>
      <c r="N410" s="123"/>
      <c r="O410" s="123"/>
      <c r="P410" s="123"/>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14" t="s">
        <v>1297</v>
      </c>
      <c r="B411" s="115" t="s">
        <v>1298</v>
      </c>
      <c r="C411" s="147" t="s">
        <v>1299</v>
      </c>
      <c r="D411" s="117"/>
      <c r="E411" s="117" t="n">
        <v>0</v>
      </c>
      <c r="F411" s="118" t="s">
        <v>49</v>
      </c>
      <c r="G411" s="118" t="s">
        <v>49</v>
      </c>
      <c r="H411" s="141" t="n">
        <v>1417</v>
      </c>
      <c r="I411" s="125" t="s">
        <v>1275</v>
      </c>
      <c r="J411" s="120" t="n">
        <v>6</v>
      </c>
      <c r="K411" s="121" t="n">
        <v>6</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4" t="s">
        <v>1300</v>
      </c>
      <c r="B412" s="115" t="s">
        <v>1301</v>
      </c>
      <c r="C412" s="147" t="s">
        <v>127</v>
      </c>
      <c r="D412" s="117"/>
      <c r="E412" s="117" t="n">
        <v>0</v>
      </c>
      <c r="F412" s="118" t="s">
        <v>49</v>
      </c>
      <c r="G412" s="118" t="s">
        <v>49</v>
      </c>
      <c r="H412" s="141" t="n">
        <v>1384</v>
      </c>
      <c r="I412" s="125" t="s">
        <v>1275</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14" t="s">
        <v>1302</v>
      </c>
      <c r="B413" s="115" t="s">
        <v>1303</v>
      </c>
      <c r="C413" s="147" t="s">
        <v>127</v>
      </c>
      <c r="D413" s="117" t="s">
        <v>18</v>
      </c>
      <c r="E413" s="117" t="n">
        <v>0</v>
      </c>
      <c r="F413" s="141" t="n">
        <v>12</v>
      </c>
      <c r="G413" s="141" t="n">
        <v>2</v>
      </c>
      <c r="H413" s="141" t="n">
        <v>1385</v>
      </c>
      <c r="I413" s="125" t="s">
        <v>1275</v>
      </c>
      <c r="J413" s="120" t="n">
        <v>6</v>
      </c>
      <c r="K413" s="121" t="n">
        <v>2</v>
      </c>
      <c r="L413" s="126" t="s">
        <v>1304</v>
      </c>
      <c r="M413" s="123" t="s">
        <v>1305</v>
      </c>
      <c r="N413" s="127" t="s">
        <v>1306</v>
      </c>
      <c r="O413" s="123" t="s">
        <v>1307</v>
      </c>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4" t="s">
        <v>1308</v>
      </c>
      <c r="B414" s="115" t="s">
        <v>1309</v>
      </c>
      <c r="C414" s="147" t="s">
        <v>127</v>
      </c>
      <c r="D414" s="117"/>
      <c r="E414" s="117" t="n">
        <v>0</v>
      </c>
      <c r="F414" s="118" t="s">
        <v>49</v>
      </c>
      <c r="G414" s="118" t="s">
        <v>49</v>
      </c>
      <c r="H414" s="141" t="n">
        <v>29991</v>
      </c>
      <c r="I414" s="125" t="s">
        <v>1275</v>
      </c>
      <c r="J414" s="120" t="n">
        <v>6</v>
      </c>
      <c r="K414" s="121" t="n">
        <v>5</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4" t="s">
        <v>1310</v>
      </c>
      <c r="B415" s="115" t="s">
        <v>1311</v>
      </c>
      <c r="C415" s="147" t="s">
        <v>127</v>
      </c>
      <c r="D415" s="117" t="s">
        <v>18</v>
      </c>
      <c r="E415" s="117" t="n">
        <v>0</v>
      </c>
      <c r="F415" s="141" t="n">
        <v>10</v>
      </c>
      <c r="G415" s="141" t="n">
        <v>1</v>
      </c>
      <c r="H415" s="141" t="n">
        <v>1387</v>
      </c>
      <c r="I415" s="125" t="s">
        <v>1275</v>
      </c>
      <c r="J415" s="120" t="n">
        <v>6</v>
      </c>
      <c r="K415" s="121" t="n">
        <v>4</v>
      </c>
      <c r="L415" s="126"/>
      <c r="M415" s="123"/>
      <c r="N415" s="150"/>
      <c r="O415" s="123"/>
      <c r="P415" s="150"/>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14" t="s">
        <v>1312</v>
      </c>
      <c r="B416" s="115" t="s">
        <v>1313</v>
      </c>
      <c r="C416" s="116" t="s">
        <v>1314</v>
      </c>
      <c r="D416" s="117"/>
      <c r="E416" s="117" t="n">
        <v>0</v>
      </c>
      <c r="F416" s="118" t="s">
        <v>49</v>
      </c>
      <c r="G416" s="118" t="s">
        <v>49</v>
      </c>
      <c r="H416" s="118" t="n">
        <v>19645</v>
      </c>
      <c r="I416" s="125" t="s">
        <v>1275</v>
      </c>
      <c r="J416" s="120" t="n">
        <v>6</v>
      </c>
      <c r="K416" s="121" t="n">
        <v>6</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14" t="s">
        <v>1315</v>
      </c>
      <c r="B417" s="115" t="s">
        <v>1316</v>
      </c>
      <c r="C417" s="116" t="s">
        <v>1317</v>
      </c>
      <c r="D417" s="117"/>
      <c r="E417" s="117" t="n">
        <v>0</v>
      </c>
      <c r="F417" s="118" t="s">
        <v>49</v>
      </c>
      <c r="G417" s="118" t="s">
        <v>49</v>
      </c>
      <c r="H417" s="118" t="n">
        <v>29992</v>
      </c>
      <c r="I417" s="125" t="s">
        <v>1275</v>
      </c>
      <c r="J417" s="120" t="n">
        <v>6</v>
      </c>
      <c r="K417" s="121" t="n">
        <v>4</v>
      </c>
      <c r="L417" s="126"/>
      <c r="M417" s="123"/>
      <c r="N417" s="150"/>
      <c r="O417" s="123"/>
      <c r="P417" s="150"/>
      <c r="Q417" s="124"/>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14" t="s">
        <v>1318</v>
      </c>
      <c r="B418" s="115" t="s">
        <v>1319</v>
      </c>
      <c r="C418" s="147" t="s">
        <v>127</v>
      </c>
      <c r="D418" s="117"/>
      <c r="E418" s="117" t="n">
        <v>0</v>
      </c>
      <c r="F418" s="118" t="s">
        <v>49</v>
      </c>
      <c r="G418" s="118" t="s">
        <v>49</v>
      </c>
      <c r="H418" s="141" t="n">
        <v>1383</v>
      </c>
      <c r="I418" s="125" t="s">
        <v>1275</v>
      </c>
      <c r="J418" s="120" t="n">
        <v>6</v>
      </c>
      <c r="K418" s="121" t="n">
        <v>6</v>
      </c>
      <c r="L418" s="126"/>
      <c r="M418" s="123"/>
      <c r="N418" s="127"/>
      <c r="O418" s="123"/>
      <c r="P418" s="127"/>
      <c r="Q418" s="124"/>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1320</v>
      </c>
      <c r="B419" s="115" t="s">
        <v>1321</v>
      </c>
      <c r="C419" s="147" t="s">
        <v>127</v>
      </c>
      <c r="D419" s="117"/>
      <c r="E419" s="117" t="n">
        <v>0</v>
      </c>
      <c r="F419" s="118" t="s">
        <v>49</v>
      </c>
      <c r="G419" s="118" t="s">
        <v>49</v>
      </c>
      <c r="H419" s="141" t="n">
        <v>19646</v>
      </c>
      <c r="I419" s="125" t="s">
        <v>1275</v>
      </c>
      <c r="J419" s="120" t="n">
        <v>6</v>
      </c>
      <c r="K419" s="121" t="n">
        <v>6</v>
      </c>
      <c r="L419" s="126"/>
      <c r="M419" s="123"/>
      <c r="N419" s="150"/>
      <c r="O419" s="123"/>
      <c r="P419" s="150"/>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1322</v>
      </c>
      <c r="B420" s="115" t="s">
        <v>1323</v>
      </c>
      <c r="C420" s="147" t="s">
        <v>1314</v>
      </c>
      <c r="D420" s="117"/>
      <c r="E420" s="117" t="n">
        <v>0</v>
      </c>
      <c r="F420" s="118" t="s">
        <v>49</v>
      </c>
      <c r="G420" s="118" t="s">
        <v>49</v>
      </c>
      <c r="H420" s="141" t="n">
        <v>29958</v>
      </c>
      <c r="I420" s="125" t="s">
        <v>1275</v>
      </c>
      <c r="J420" s="120" t="n">
        <v>6</v>
      </c>
      <c r="K420" s="121" t="n">
        <v>5</v>
      </c>
      <c r="L420" s="126"/>
      <c r="M420" s="123"/>
      <c r="N420" s="150"/>
      <c r="O420" s="123"/>
      <c r="P420" s="150"/>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4" t="s">
        <v>1324</v>
      </c>
      <c r="B421" s="115" t="s">
        <v>1325</v>
      </c>
      <c r="C421" s="147" t="s">
        <v>1326</v>
      </c>
      <c r="D421" s="117"/>
      <c r="E421" s="117" t="n">
        <v>0</v>
      </c>
      <c r="F421" s="118" t="s">
        <v>49</v>
      </c>
      <c r="G421" s="118" t="s">
        <v>49</v>
      </c>
      <c r="H421" s="141" t="n">
        <v>19647</v>
      </c>
      <c r="I421" s="125" t="s">
        <v>1275</v>
      </c>
      <c r="J421" s="120" t="n">
        <v>6</v>
      </c>
      <c r="K421" s="121" t="n">
        <v>6</v>
      </c>
      <c r="L421" s="126"/>
      <c r="M421" s="123"/>
      <c r="N421" s="150"/>
      <c r="O421" s="123"/>
      <c r="P421" s="150"/>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4" t="s">
        <v>1327</v>
      </c>
      <c r="B422" s="115" t="s">
        <v>1328</v>
      </c>
      <c r="C422" s="147" t="s">
        <v>1329</v>
      </c>
      <c r="D422" s="117"/>
      <c r="E422" s="117" t="n">
        <v>0</v>
      </c>
      <c r="F422" s="118" t="s">
        <v>49</v>
      </c>
      <c r="G422" s="118" t="s">
        <v>49</v>
      </c>
      <c r="H422" s="141" t="n">
        <v>19799</v>
      </c>
      <c r="I422" s="119" t="s">
        <v>1275</v>
      </c>
      <c r="J422" s="120" t="n">
        <v>6</v>
      </c>
      <c r="K422" s="121" t="n">
        <v>1</v>
      </c>
      <c r="L422" s="122"/>
      <c r="M422" s="123"/>
      <c r="N422" s="123"/>
      <c r="O422" s="123"/>
      <c r="P422" s="123"/>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4" t="s">
        <v>1330</v>
      </c>
      <c r="B423" s="115" t="s">
        <v>1331</v>
      </c>
      <c r="C423" s="147" t="s">
        <v>103</v>
      </c>
      <c r="D423" s="117"/>
      <c r="E423" s="117" t="n">
        <v>0</v>
      </c>
      <c r="F423" s="118" t="s">
        <v>49</v>
      </c>
      <c r="G423" s="118" t="s">
        <v>49</v>
      </c>
      <c r="H423" s="141" t="n">
        <v>19800</v>
      </c>
      <c r="I423" s="119" t="s">
        <v>1275</v>
      </c>
      <c r="J423" s="120" t="n">
        <v>6</v>
      </c>
      <c r="K423" s="121" t="n">
        <v>1</v>
      </c>
      <c r="L423" s="122"/>
      <c r="M423" s="123"/>
      <c r="N423" s="123"/>
      <c r="O423" s="123"/>
      <c r="P423" s="123"/>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1332</v>
      </c>
      <c r="B424" s="115" t="s">
        <v>1333</v>
      </c>
      <c r="C424" s="147" t="s">
        <v>103</v>
      </c>
      <c r="D424" s="117"/>
      <c r="E424" s="117" t="n">
        <v>0</v>
      </c>
      <c r="F424" s="118" t="s">
        <v>49</v>
      </c>
      <c r="G424" s="118" t="s">
        <v>49</v>
      </c>
      <c r="H424" s="141" t="n">
        <v>19802</v>
      </c>
      <c r="I424" s="125" t="s">
        <v>1275</v>
      </c>
      <c r="J424" s="120" t="n">
        <v>6</v>
      </c>
      <c r="K424" s="121" t="n">
        <v>1</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14" t="s">
        <v>1334</v>
      </c>
      <c r="B425" s="115" t="s">
        <v>1335</v>
      </c>
      <c r="C425" s="147" t="s">
        <v>127</v>
      </c>
      <c r="D425" s="117"/>
      <c r="E425" s="117" t="n">
        <v>0</v>
      </c>
      <c r="F425" s="118" t="s">
        <v>49</v>
      </c>
      <c r="G425" s="118" t="s">
        <v>49</v>
      </c>
      <c r="H425" s="141" t="n">
        <v>19803</v>
      </c>
      <c r="I425" s="125" t="s">
        <v>1275</v>
      </c>
      <c r="J425" s="120" t="n">
        <v>6</v>
      </c>
      <c r="K425" s="121" t="n">
        <v>1</v>
      </c>
      <c r="L425" s="126" t="s">
        <v>1336</v>
      </c>
      <c r="M425" s="123" t="s">
        <v>1337</v>
      </c>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4" t="s">
        <v>1338</v>
      </c>
      <c r="B426" s="115" t="s">
        <v>1339</v>
      </c>
      <c r="C426" s="147" t="s">
        <v>1340</v>
      </c>
      <c r="D426" s="117"/>
      <c r="E426" s="117" t="n">
        <v>0</v>
      </c>
      <c r="F426" s="118" t="s">
        <v>49</v>
      </c>
      <c r="G426" s="118" t="s">
        <v>49</v>
      </c>
      <c r="H426" s="141" t="n">
        <v>19804</v>
      </c>
      <c r="I426" s="125" t="s">
        <v>1275</v>
      </c>
      <c r="J426" s="120" t="n">
        <v>6</v>
      </c>
      <c r="K426" s="121" t="n">
        <v>1</v>
      </c>
      <c r="L426" s="126"/>
      <c r="M426" s="123"/>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14" t="s">
        <v>1341</v>
      </c>
      <c r="B427" s="115" t="s">
        <v>1342</v>
      </c>
      <c r="C427" s="147" t="s">
        <v>1343</v>
      </c>
      <c r="D427" s="117"/>
      <c r="E427" s="117" t="n">
        <v>0</v>
      </c>
      <c r="F427" s="118" t="s">
        <v>49</v>
      </c>
      <c r="G427" s="118" t="s">
        <v>49</v>
      </c>
      <c r="H427" s="141" t="n">
        <v>19805</v>
      </c>
      <c r="I427" s="125" t="s">
        <v>1275</v>
      </c>
      <c r="J427" s="120" t="n">
        <v>6</v>
      </c>
      <c r="K427" s="121" t="n">
        <v>1</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4" t="s">
        <v>1344</v>
      </c>
      <c r="B428" s="115" t="s">
        <v>1345</v>
      </c>
      <c r="C428" s="147" t="s">
        <v>127</v>
      </c>
      <c r="D428" s="117"/>
      <c r="E428" s="117" t="n">
        <v>0</v>
      </c>
      <c r="F428" s="118" t="s">
        <v>49</v>
      </c>
      <c r="G428" s="118" t="s">
        <v>49</v>
      </c>
      <c r="H428" s="141" t="n">
        <v>19806</v>
      </c>
      <c r="I428" s="125" t="s">
        <v>1275</v>
      </c>
      <c r="J428" s="120" t="n">
        <v>6</v>
      </c>
      <c r="K428" s="121" t="n">
        <v>1</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14" t="s">
        <v>1346</v>
      </c>
      <c r="B429" s="115" t="s">
        <v>1347</v>
      </c>
      <c r="C429" s="147" t="s">
        <v>100</v>
      </c>
      <c r="D429" s="117"/>
      <c r="E429" s="117" t="n">
        <v>0</v>
      </c>
      <c r="F429" s="118" t="s">
        <v>49</v>
      </c>
      <c r="G429" s="118" t="s">
        <v>49</v>
      </c>
      <c r="H429" s="141" t="n">
        <v>19807</v>
      </c>
      <c r="I429" s="125" t="s">
        <v>1275</v>
      </c>
      <c r="J429" s="120" t="n">
        <v>6</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4" t="s">
        <v>1348</v>
      </c>
      <c r="B430" s="115" t="s">
        <v>1349</v>
      </c>
      <c r="C430" s="147" t="s">
        <v>1350</v>
      </c>
      <c r="D430" s="117"/>
      <c r="E430" s="117" t="n">
        <v>0</v>
      </c>
      <c r="F430" s="118" t="s">
        <v>49</v>
      </c>
      <c r="G430" s="118" t="s">
        <v>49</v>
      </c>
      <c r="H430" s="141" t="n">
        <v>19808</v>
      </c>
      <c r="I430" s="125" t="s">
        <v>1275</v>
      </c>
      <c r="J430" s="120" t="n">
        <v>6</v>
      </c>
      <c r="K430" s="121" t="n">
        <v>1</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4" t="s">
        <v>1351</v>
      </c>
      <c r="B431" s="115" t="s">
        <v>1352</v>
      </c>
      <c r="C431" s="147" t="s">
        <v>1353</v>
      </c>
      <c r="D431" s="117"/>
      <c r="E431" s="117" t="n">
        <v>0</v>
      </c>
      <c r="F431" s="118" t="s">
        <v>49</v>
      </c>
      <c r="G431" s="118" t="s">
        <v>49</v>
      </c>
      <c r="H431" s="141" t="n">
        <v>19809</v>
      </c>
      <c r="I431" s="125" t="s">
        <v>1275</v>
      </c>
      <c r="J431" s="120" t="n">
        <v>6</v>
      </c>
      <c r="K431" s="121" t="n">
        <v>1</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4" t="s">
        <v>1354</v>
      </c>
      <c r="B432" s="115" t="s">
        <v>1355</v>
      </c>
      <c r="C432" s="147" t="s">
        <v>1356</v>
      </c>
      <c r="D432" s="117"/>
      <c r="E432" s="117" t="n">
        <v>0</v>
      </c>
      <c r="F432" s="118" t="s">
        <v>49</v>
      </c>
      <c r="G432" s="118" t="s">
        <v>49</v>
      </c>
      <c r="H432" s="141" t="n">
        <v>19810</v>
      </c>
      <c r="I432" s="125" t="s">
        <v>1275</v>
      </c>
      <c r="J432" s="120" t="n">
        <v>6</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4" t="s">
        <v>1357</v>
      </c>
      <c r="B433" s="115" t="s">
        <v>1358</v>
      </c>
      <c r="C433" s="147" t="s">
        <v>100</v>
      </c>
      <c r="D433" s="117"/>
      <c r="E433" s="117" t="n">
        <v>0</v>
      </c>
      <c r="F433" s="118" t="s">
        <v>49</v>
      </c>
      <c r="G433" s="118" t="s">
        <v>49</v>
      </c>
      <c r="H433" s="141" t="n">
        <v>19811</v>
      </c>
      <c r="I433" s="125" t="s">
        <v>1275</v>
      </c>
      <c r="J433" s="120" t="n">
        <v>6</v>
      </c>
      <c r="K433" s="121" t="n">
        <v>1</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4" t="s">
        <v>1359</v>
      </c>
      <c r="B434" s="115" t="s">
        <v>1360</v>
      </c>
      <c r="C434" s="147" t="s">
        <v>1361</v>
      </c>
      <c r="D434" s="117"/>
      <c r="E434" s="117" t="n">
        <v>0</v>
      </c>
      <c r="F434" s="118" t="s">
        <v>49</v>
      </c>
      <c r="G434" s="118" t="s">
        <v>49</v>
      </c>
      <c r="H434" s="141" t="n">
        <v>19851</v>
      </c>
      <c r="I434" s="125" t="s">
        <v>1275</v>
      </c>
      <c r="J434" s="120" t="n">
        <v>6</v>
      </c>
      <c r="K434" s="121" t="n">
        <v>2</v>
      </c>
      <c r="L434" s="126"/>
      <c r="M434" s="123"/>
      <c r="N434" s="127"/>
      <c r="O434" s="123"/>
      <c r="P434" s="127"/>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4" t="s">
        <v>1362</v>
      </c>
      <c r="B435" s="115" t="s">
        <v>1363</v>
      </c>
      <c r="C435" s="147" t="s">
        <v>1364</v>
      </c>
      <c r="D435" s="117"/>
      <c r="E435" s="117" t="n">
        <v>0</v>
      </c>
      <c r="F435" s="118" t="s">
        <v>49</v>
      </c>
      <c r="G435" s="118" t="s">
        <v>49</v>
      </c>
      <c r="H435" s="141" t="n">
        <v>19852</v>
      </c>
      <c r="I435" s="119" t="s">
        <v>1275</v>
      </c>
      <c r="J435" s="120" t="n">
        <v>6</v>
      </c>
      <c r="K435" s="121" t="n">
        <v>2</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4" t="s">
        <v>1365</v>
      </c>
      <c r="B436" s="115" t="s">
        <v>1366</v>
      </c>
      <c r="C436" s="147" t="s">
        <v>127</v>
      </c>
      <c r="D436" s="117"/>
      <c r="E436" s="117" t="n">
        <v>0</v>
      </c>
      <c r="F436" s="118" t="s">
        <v>49</v>
      </c>
      <c r="G436" s="118" t="s">
        <v>49</v>
      </c>
      <c r="H436" s="141" t="n">
        <v>1393</v>
      </c>
      <c r="I436" s="125" t="s">
        <v>1275</v>
      </c>
      <c r="J436" s="120" t="n">
        <v>6</v>
      </c>
      <c r="K436" s="121" t="n">
        <v>2</v>
      </c>
      <c r="L436" s="126"/>
      <c r="M436" s="123"/>
      <c r="N436" s="127"/>
      <c r="O436" s="123"/>
      <c r="P436" s="127"/>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1367</v>
      </c>
      <c r="B437" s="115" t="s">
        <v>1368</v>
      </c>
      <c r="C437" s="147" t="s">
        <v>1361</v>
      </c>
      <c r="D437" s="117"/>
      <c r="E437" s="117" t="n">
        <v>0</v>
      </c>
      <c r="F437" s="118" t="s">
        <v>49</v>
      </c>
      <c r="G437" s="118" t="s">
        <v>49</v>
      </c>
      <c r="H437" s="141" t="n">
        <v>19853</v>
      </c>
      <c r="I437" s="125" t="s">
        <v>1275</v>
      </c>
      <c r="J437" s="120" t="n">
        <v>6</v>
      </c>
      <c r="K437" s="121" t="n">
        <v>2</v>
      </c>
      <c r="L437" s="126"/>
      <c r="M437" s="123"/>
      <c r="N437" s="127"/>
      <c r="O437" s="123"/>
      <c r="P437" s="127"/>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4" t="s">
        <v>1369</v>
      </c>
      <c r="B438" s="115" t="s">
        <v>1370</v>
      </c>
      <c r="C438" s="147" t="s">
        <v>127</v>
      </c>
      <c r="D438" s="117"/>
      <c r="E438" s="117" t="n">
        <v>0</v>
      </c>
      <c r="F438" s="118" t="s">
        <v>49</v>
      </c>
      <c r="G438" s="118" t="s">
        <v>49</v>
      </c>
      <c r="H438" s="141" t="n">
        <v>1403</v>
      </c>
      <c r="I438" s="125" t="s">
        <v>1275</v>
      </c>
      <c r="J438" s="120" t="n">
        <v>6</v>
      </c>
      <c r="K438" s="121" t="n">
        <v>5</v>
      </c>
      <c r="L438" s="126"/>
      <c r="M438" s="123"/>
      <c r="N438" s="127"/>
      <c r="O438" s="123"/>
      <c r="P438" s="127"/>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4" t="s">
        <v>1371</v>
      </c>
      <c r="B439" s="115" t="s">
        <v>1372</v>
      </c>
      <c r="C439" s="147" t="s">
        <v>127</v>
      </c>
      <c r="D439" s="117"/>
      <c r="E439" s="117" t="n">
        <v>0</v>
      </c>
      <c r="F439" s="118" t="s">
        <v>49</v>
      </c>
      <c r="G439" s="118" t="s">
        <v>49</v>
      </c>
      <c r="H439" s="141" t="n">
        <v>1395</v>
      </c>
      <c r="I439" s="125" t="s">
        <v>1275</v>
      </c>
      <c r="J439" s="120" t="n">
        <v>6</v>
      </c>
      <c r="K439" s="121" t="n">
        <v>2</v>
      </c>
      <c r="L439" s="126"/>
      <c r="M439" s="123"/>
      <c r="N439" s="127"/>
      <c r="O439" s="123"/>
      <c r="P439" s="127"/>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4" t="s">
        <v>1373</v>
      </c>
      <c r="B440" s="115" t="s">
        <v>1374</v>
      </c>
      <c r="C440" s="147" t="s">
        <v>103</v>
      </c>
      <c r="D440" s="117"/>
      <c r="E440" s="117" t="n">
        <v>0</v>
      </c>
      <c r="F440" s="118" t="s">
        <v>49</v>
      </c>
      <c r="G440" s="118" t="s">
        <v>49</v>
      </c>
      <c r="H440" s="141" t="n">
        <v>19912</v>
      </c>
      <c r="I440" s="125" t="s">
        <v>1275</v>
      </c>
      <c r="J440" s="120" t="n">
        <v>6</v>
      </c>
      <c r="K440" s="121" t="n">
        <v>2</v>
      </c>
      <c r="L440" s="126"/>
      <c r="M440" s="123"/>
      <c r="N440" s="127"/>
      <c r="O440" s="123"/>
      <c r="P440" s="127"/>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71" t="s">
        <v>1375</v>
      </c>
      <c r="B441" s="115" t="s">
        <v>1376</v>
      </c>
      <c r="C441" s="147" t="s">
        <v>1377</v>
      </c>
      <c r="D441" s="117"/>
      <c r="E441" s="117" t="n">
        <v>0</v>
      </c>
      <c r="F441" s="118" t="s">
        <v>49</v>
      </c>
      <c r="G441" s="118" t="s">
        <v>49</v>
      </c>
      <c r="H441" s="141" t="n">
        <v>1441</v>
      </c>
      <c r="I441" s="119" t="s">
        <v>1275</v>
      </c>
      <c r="J441" s="120" t="n">
        <v>6</v>
      </c>
      <c r="K441" s="121" t="n">
        <v>1</v>
      </c>
      <c r="L441" s="122"/>
      <c r="M441" s="123"/>
      <c r="N441" s="123"/>
      <c r="O441" s="123"/>
      <c r="P441" s="123"/>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4" t="s">
        <v>1378</v>
      </c>
      <c r="B442" s="115" t="s">
        <v>1379</v>
      </c>
      <c r="C442" s="116" t="s">
        <v>1380</v>
      </c>
      <c r="D442" s="117"/>
      <c r="E442" s="117" t="n">
        <v>0</v>
      </c>
      <c r="F442" s="118" t="s">
        <v>49</v>
      </c>
      <c r="G442" s="118" t="s">
        <v>49</v>
      </c>
      <c r="H442" s="118" t="n">
        <v>1435</v>
      </c>
      <c r="I442" s="125" t="s">
        <v>1275</v>
      </c>
      <c r="J442" s="120" t="n">
        <v>6</v>
      </c>
      <c r="K442" s="121" t="n">
        <v>5</v>
      </c>
      <c r="L442" s="126"/>
      <c r="M442" s="123"/>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28"/>
      <c r="B443" s="129" t="s">
        <v>1381</v>
      </c>
      <c r="C443" s="130"/>
      <c r="D443" s="131" t="s">
        <v>18</v>
      </c>
      <c r="E443" s="131" t="n">
        <v>1</v>
      </c>
      <c r="F443" s="132"/>
      <c r="G443" s="132"/>
      <c r="H443" s="154"/>
      <c r="I443" s="134" t="s">
        <v>1382</v>
      </c>
      <c r="J443" s="135" t="n">
        <v>6.8</v>
      </c>
      <c r="K443" s="135"/>
      <c r="L443" s="136"/>
      <c r="M443" s="134"/>
      <c r="N443" s="134"/>
      <c r="O443" s="134"/>
      <c r="P443" s="134"/>
      <c r="Q443" s="137"/>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28"/>
      <c r="B444" s="155" t="s">
        <v>1383</v>
      </c>
      <c r="C444" s="130"/>
      <c r="D444" s="131" t="s">
        <v>18</v>
      </c>
      <c r="E444" s="131" t="n">
        <v>1</v>
      </c>
      <c r="F444" s="132"/>
      <c r="G444" s="132"/>
      <c r="H444" s="154"/>
      <c r="I444" s="134" t="s">
        <v>1382</v>
      </c>
      <c r="J444" s="135" t="n">
        <v>7</v>
      </c>
      <c r="K444" s="135"/>
      <c r="L444" s="136"/>
      <c r="M444" s="134"/>
      <c r="N444" s="134"/>
      <c r="O444" s="134"/>
      <c r="P444" s="134"/>
      <c r="Q444" s="137"/>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14" t="s">
        <v>1384</v>
      </c>
      <c r="B445" s="156" t="s">
        <v>1385</v>
      </c>
      <c r="C445" s="116" t="s">
        <v>127</v>
      </c>
      <c r="D445" s="117"/>
      <c r="E445" s="117" t="n">
        <v>0</v>
      </c>
      <c r="F445" s="118" t="s">
        <v>49</v>
      </c>
      <c r="G445" s="118" t="s">
        <v>49</v>
      </c>
      <c r="H445" s="118" t="n">
        <v>19752</v>
      </c>
      <c r="I445" s="125" t="s">
        <v>1386</v>
      </c>
      <c r="J445" s="120" t="n">
        <v>7</v>
      </c>
      <c r="K445" s="121" t="n">
        <v>1</v>
      </c>
      <c r="L445" s="126"/>
      <c r="M445" s="123"/>
      <c r="N445" s="127"/>
      <c r="O445" s="123"/>
      <c r="P445" s="127"/>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14" t="s">
        <v>1387</v>
      </c>
      <c r="B446" s="156" t="s">
        <v>1388</v>
      </c>
      <c r="C446" s="116" t="s">
        <v>1389</v>
      </c>
      <c r="D446" s="117"/>
      <c r="E446" s="117" t="n">
        <v>0</v>
      </c>
      <c r="F446" s="118" t="s">
        <v>49</v>
      </c>
      <c r="G446" s="118" t="s">
        <v>49</v>
      </c>
      <c r="H446" s="118" t="n">
        <v>1445</v>
      </c>
      <c r="I446" s="125" t="s">
        <v>1386</v>
      </c>
      <c r="J446" s="120" t="n">
        <v>7</v>
      </c>
      <c r="K446" s="121" t="n">
        <v>2</v>
      </c>
      <c r="L446" s="126" t="s">
        <v>1390</v>
      </c>
      <c r="M446" s="123" t="s">
        <v>1391</v>
      </c>
      <c r="N446" s="127"/>
      <c r="O446" s="123"/>
      <c r="P446" s="127"/>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1392</v>
      </c>
      <c r="B447" s="115" t="s">
        <v>1393</v>
      </c>
      <c r="C447" s="116" t="s">
        <v>526</v>
      </c>
      <c r="D447" s="117" t="s">
        <v>18</v>
      </c>
      <c r="E447" s="117" t="n">
        <v>0</v>
      </c>
      <c r="F447" s="118" t="n">
        <v>9</v>
      </c>
      <c r="G447" s="118" t="n">
        <v>2</v>
      </c>
      <c r="H447" s="118" t="n">
        <v>1446</v>
      </c>
      <c r="I447" s="125" t="s">
        <v>1386</v>
      </c>
      <c r="J447" s="120" t="n">
        <v>7</v>
      </c>
      <c r="K447" s="121" t="n">
        <v>4</v>
      </c>
      <c r="L447" s="122" t="s">
        <v>1394</v>
      </c>
      <c r="M447" s="123" t="s">
        <v>1395</v>
      </c>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4" t="s">
        <v>1396</v>
      </c>
      <c r="B448" s="115" t="s">
        <v>1397</v>
      </c>
      <c r="C448" s="147" t="s">
        <v>127</v>
      </c>
      <c r="D448" s="117" t="s">
        <v>18</v>
      </c>
      <c r="E448" s="117" t="n">
        <v>0</v>
      </c>
      <c r="F448" s="141" t="n">
        <v>8</v>
      </c>
      <c r="G448" s="141" t="n">
        <v>2</v>
      </c>
      <c r="H448" s="141" t="n">
        <v>1447</v>
      </c>
      <c r="I448" s="125" t="s">
        <v>1386</v>
      </c>
      <c r="J448" s="120" t="n">
        <v>7</v>
      </c>
      <c r="K448" s="121" t="n">
        <v>4</v>
      </c>
      <c r="L448" s="126" t="s">
        <v>1398</v>
      </c>
      <c r="M448" s="123" t="s">
        <v>1399</v>
      </c>
      <c r="N448" s="127" t="s">
        <v>1400</v>
      </c>
      <c r="O448" s="123" t="s">
        <v>1401</v>
      </c>
      <c r="P448" s="127"/>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1402</v>
      </c>
      <c r="B449" s="156" t="s">
        <v>1403</v>
      </c>
      <c r="C449" s="147" t="s">
        <v>127</v>
      </c>
      <c r="D449" s="117"/>
      <c r="E449" s="117" t="n">
        <v>0</v>
      </c>
      <c r="F449" s="118" t="s">
        <v>49</v>
      </c>
      <c r="G449" s="118" t="s">
        <v>49</v>
      </c>
      <c r="H449" s="141" t="n">
        <v>1444</v>
      </c>
      <c r="I449" s="125" t="s">
        <v>1386</v>
      </c>
      <c r="J449" s="120" t="n">
        <v>7</v>
      </c>
      <c r="K449" s="121" t="n">
        <v>4</v>
      </c>
      <c r="L449" s="126"/>
      <c r="M449" s="123"/>
      <c r="N449" s="127"/>
      <c r="O449" s="123"/>
      <c r="P449" s="127"/>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1404</v>
      </c>
      <c r="B450" s="156" t="s">
        <v>1405</v>
      </c>
      <c r="C450" s="147" t="s">
        <v>1406</v>
      </c>
      <c r="D450" s="117"/>
      <c r="E450" s="117" t="n">
        <v>0</v>
      </c>
      <c r="F450" s="118" t="s">
        <v>49</v>
      </c>
      <c r="G450" s="118" t="s">
        <v>49</v>
      </c>
      <c r="H450" s="141" t="n">
        <v>19756</v>
      </c>
      <c r="I450" s="125" t="s">
        <v>1386</v>
      </c>
      <c r="J450" s="120" t="n">
        <v>7</v>
      </c>
      <c r="K450" s="121" t="n">
        <v>2</v>
      </c>
      <c r="L450" s="126"/>
      <c r="M450" s="123"/>
      <c r="N450" s="127"/>
      <c r="O450" s="123"/>
      <c r="P450" s="127"/>
      <c r="Q450" s="124"/>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14" t="s">
        <v>1407</v>
      </c>
      <c r="B451" s="156" t="s">
        <v>1408</v>
      </c>
      <c r="C451" s="147" t="s">
        <v>1409</v>
      </c>
      <c r="D451" s="117"/>
      <c r="E451" s="117" t="n">
        <v>0</v>
      </c>
      <c r="F451" s="118" t="s">
        <v>49</v>
      </c>
      <c r="G451" s="118" t="s">
        <v>49</v>
      </c>
      <c r="H451" s="141" t="n">
        <v>19757</v>
      </c>
      <c r="I451" s="125" t="s">
        <v>1386</v>
      </c>
      <c r="J451" s="120" t="n">
        <v>7</v>
      </c>
      <c r="K451" s="121" t="n">
        <v>2</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4" t="s">
        <v>1410</v>
      </c>
      <c r="B452" s="156" t="s">
        <v>1411</v>
      </c>
      <c r="C452" s="147" t="s">
        <v>1412</v>
      </c>
      <c r="D452" s="117"/>
      <c r="E452" s="117" t="n">
        <v>0</v>
      </c>
      <c r="F452" s="118" t="s">
        <v>49</v>
      </c>
      <c r="G452" s="118" t="s">
        <v>49</v>
      </c>
      <c r="H452" s="141" t="n">
        <v>1456</v>
      </c>
      <c r="I452" s="125" t="s">
        <v>1386</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1413</v>
      </c>
      <c r="B453" s="156" t="s">
        <v>1414</v>
      </c>
      <c r="C453" s="147" t="s">
        <v>1415</v>
      </c>
      <c r="D453" s="117"/>
      <c r="E453" s="117" t="n">
        <v>0</v>
      </c>
      <c r="F453" s="118" t="s">
        <v>49</v>
      </c>
      <c r="G453" s="118" t="s">
        <v>49</v>
      </c>
      <c r="H453" s="141" t="n">
        <v>19523</v>
      </c>
      <c r="I453" s="125" t="s">
        <v>1386</v>
      </c>
      <c r="J453" s="120" t="n">
        <v>7</v>
      </c>
      <c r="K453" s="121" t="n">
        <v>2</v>
      </c>
      <c r="L453" s="126"/>
      <c r="M453" s="123"/>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14" t="s">
        <v>1416</v>
      </c>
      <c r="B454" s="156" t="s">
        <v>1417</v>
      </c>
      <c r="C454" s="147" t="s">
        <v>1418</v>
      </c>
      <c r="D454" s="117"/>
      <c r="E454" s="117" t="n">
        <v>0</v>
      </c>
      <c r="F454" s="118" t="s">
        <v>49</v>
      </c>
      <c r="G454" s="118" t="s">
        <v>49</v>
      </c>
      <c r="H454" s="141" t="n">
        <v>1449</v>
      </c>
      <c r="I454" s="125" t="s">
        <v>1386</v>
      </c>
      <c r="J454" s="120" t="n">
        <v>7</v>
      </c>
      <c r="K454" s="121" t="n">
        <v>2</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14" t="s">
        <v>1419</v>
      </c>
      <c r="B455" s="156" t="s">
        <v>1420</v>
      </c>
      <c r="C455" s="147" t="s">
        <v>1418</v>
      </c>
      <c r="D455" s="117"/>
      <c r="E455" s="117" t="n">
        <v>0</v>
      </c>
      <c r="F455" s="118" t="s">
        <v>49</v>
      </c>
      <c r="G455" s="118" t="s">
        <v>49</v>
      </c>
      <c r="H455" s="141" t="n">
        <v>29995</v>
      </c>
      <c r="I455" s="125" t="s">
        <v>1386</v>
      </c>
      <c r="J455" s="120" t="n">
        <v>7</v>
      </c>
      <c r="K455" s="121" t="n">
        <v>2</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14" t="s">
        <v>1421</v>
      </c>
      <c r="B456" s="156" t="s">
        <v>1422</v>
      </c>
      <c r="C456" s="147" t="s">
        <v>1423</v>
      </c>
      <c r="D456" s="117"/>
      <c r="E456" s="117" t="n">
        <v>0</v>
      </c>
      <c r="F456" s="118" t="s">
        <v>49</v>
      </c>
      <c r="G456" s="118" t="s">
        <v>49</v>
      </c>
      <c r="H456" s="141" t="n">
        <v>30012</v>
      </c>
      <c r="I456" s="125" t="s">
        <v>1386</v>
      </c>
      <c r="J456" s="120" t="n">
        <v>7</v>
      </c>
      <c r="K456" s="121" t="n">
        <v>2</v>
      </c>
      <c r="L456" s="126" t="s">
        <v>1424</v>
      </c>
      <c r="M456" s="123" t="s">
        <v>1425</v>
      </c>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14" t="s">
        <v>1426</v>
      </c>
      <c r="B457" s="115" t="s">
        <v>1427</v>
      </c>
      <c r="C457" s="116" t="s">
        <v>1428</v>
      </c>
      <c r="D457" s="117"/>
      <c r="E457" s="117" t="n">
        <v>0</v>
      </c>
      <c r="F457" s="118" t="s">
        <v>49</v>
      </c>
      <c r="G457" s="118" t="s">
        <v>49</v>
      </c>
      <c r="H457" s="118" t="n">
        <v>19544</v>
      </c>
      <c r="I457" s="125" t="s">
        <v>1386</v>
      </c>
      <c r="J457" s="120" t="n">
        <v>7</v>
      </c>
      <c r="K457" s="121" t="n">
        <v>1</v>
      </c>
      <c r="L457" s="126"/>
      <c r="M457" s="123"/>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1429</v>
      </c>
      <c r="B458" s="115" t="s">
        <v>1430</v>
      </c>
      <c r="C458" s="116" t="s">
        <v>1418</v>
      </c>
      <c r="D458" s="117"/>
      <c r="E458" s="117" t="n">
        <v>0</v>
      </c>
      <c r="F458" s="118" t="s">
        <v>49</v>
      </c>
      <c r="G458" s="118" t="s">
        <v>49</v>
      </c>
      <c r="H458" s="118" t="n">
        <v>19546</v>
      </c>
      <c r="I458" s="125" t="s">
        <v>1386</v>
      </c>
      <c r="J458" s="120" t="n">
        <v>7</v>
      </c>
      <c r="K458" s="121" t="n">
        <v>4</v>
      </c>
      <c r="L458" s="126"/>
      <c r="M458" s="123"/>
      <c r="N458" s="150"/>
      <c r="O458" s="123"/>
      <c r="P458" s="150"/>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1431</v>
      </c>
      <c r="B459" s="115" t="s">
        <v>1432</v>
      </c>
      <c r="C459" s="147" t="s">
        <v>127</v>
      </c>
      <c r="D459" s="117"/>
      <c r="E459" s="117" t="n">
        <v>0</v>
      </c>
      <c r="F459" s="118" t="s">
        <v>49</v>
      </c>
      <c r="G459" s="118" t="s">
        <v>49</v>
      </c>
      <c r="H459" s="141" t="n">
        <v>1461</v>
      </c>
      <c r="I459" s="125" t="s">
        <v>1386</v>
      </c>
      <c r="J459" s="120" t="n">
        <v>7</v>
      </c>
      <c r="K459" s="121" t="n">
        <v>2</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14" t="s">
        <v>1433</v>
      </c>
      <c r="B460" s="115" t="s">
        <v>1434</v>
      </c>
      <c r="C460" s="147" t="s">
        <v>1435</v>
      </c>
      <c r="D460" s="117"/>
      <c r="E460" s="117" t="n">
        <v>0</v>
      </c>
      <c r="F460" s="118" t="s">
        <v>49</v>
      </c>
      <c r="G460" s="118" t="s">
        <v>49</v>
      </c>
      <c r="H460" s="141" t="n">
        <v>1697</v>
      </c>
      <c r="I460" s="119" t="s">
        <v>1386</v>
      </c>
      <c r="J460" s="120" t="n">
        <v>7</v>
      </c>
      <c r="K460" s="121" t="n">
        <v>1</v>
      </c>
      <c r="L460" s="122"/>
      <c r="M460" s="123"/>
      <c r="N460" s="123"/>
      <c r="O460" s="123"/>
      <c r="P460" s="123"/>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14" t="s">
        <v>1436</v>
      </c>
      <c r="B461" s="115" t="s">
        <v>1437</v>
      </c>
      <c r="C461" s="116" t="s">
        <v>1438</v>
      </c>
      <c r="D461" s="117"/>
      <c r="E461" s="117" t="n">
        <v>0</v>
      </c>
      <c r="F461" s="118" t="s">
        <v>49</v>
      </c>
      <c r="G461" s="118" t="s">
        <v>49</v>
      </c>
      <c r="H461" s="118" t="n">
        <v>19549</v>
      </c>
      <c r="I461" s="119" t="s">
        <v>1386</v>
      </c>
      <c r="J461" s="120" t="n">
        <v>7</v>
      </c>
      <c r="K461" s="121" t="n">
        <v>1</v>
      </c>
      <c r="L461" s="122"/>
      <c r="M461" s="123"/>
      <c r="N461" s="123"/>
      <c r="O461" s="123"/>
      <c r="P461" s="123"/>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4" t="s">
        <v>1439</v>
      </c>
      <c r="B462" s="115" t="s">
        <v>1440</v>
      </c>
      <c r="C462" s="116" t="s">
        <v>1441</v>
      </c>
      <c r="D462" s="117"/>
      <c r="E462" s="117" t="n">
        <v>0</v>
      </c>
      <c r="F462" s="118" t="s">
        <v>49</v>
      </c>
      <c r="G462" s="118" t="s">
        <v>49</v>
      </c>
      <c r="H462" s="118" t="n">
        <v>19550</v>
      </c>
      <c r="I462" s="119" t="s">
        <v>1386</v>
      </c>
      <c r="J462" s="120" t="n">
        <v>7</v>
      </c>
      <c r="K462" s="121" t="n">
        <v>1</v>
      </c>
      <c r="L462" s="122"/>
      <c r="M462" s="123"/>
      <c r="N462" s="172"/>
      <c r="O462" s="123"/>
      <c r="P462" s="123"/>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1442</v>
      </c>
      <c r="B463" s="115" t="s">
        <v>1443</v>
      </c>
      <c r="C463" s="116" t="s">
        <v>1444</v>
      </c>
      <c r="D463" s="117" t="s">
        <v>18</v>
      </c>
      <c r="E463" s="117" t="n">
        <v>0</v>
      </c>
      <c r="F463" s="118" t="n">
        <v>12</v>
      </c>
      <c r="G463" s="118" t="n">
        <v>1</v>
      </c>
      <c r="H463" s="118" t="n">
        <v>1698</v>
      </c>
      <c r="I463" s="125" t="s">
        <v>1386</v>
      </c>
      <c r="J463" s="120" t="n">
        <v>7</v>
      </c>
      <c r="K463" s="121" t="n">
        <v>1</v>
      </c>
      <c r="L463" s="126" t="s">
        <v>1445</v>
      </c>
      <c r="M463" s="123" t="s">
        <v>1446</v>
      </c>
      <c r="N463" s="150"/>
      <c r="O463" s="123"/>
      <c r="P463" s="150"/>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1447</v>
      </c>
      <c r="B464" s="115" t="s">
        <v>1448</v>
      </c>
      <c r="C464" s="147" t="s">
        <v>127</v>
      </c>
      <c r="D464" s="117"/>
      <c r="E464" s="117" t="n">
        <v>0</v>
      </c>
      <c r="F464" s="118" t="s">
        <v>49</v>
      </c>
      <c r="G464" s="118" t="s">
        <v>49</v>
      </c>
      <c r="H464" s="141" t="n">
        <v>1699</v>
      </c>
      <c r="I464" s="119" t="s">
        <v>1386</v>
      </c>
      <c r="J464" s="120" t="n">
        <v>7</v>
      </c>
      <c r="K464" s="121" t="n">
        <v>1</v>
      </c>
      <c r="L464" s="122"/>
      <c r="M464" s="123"/>
      <c r="N464" s="123"/>
      <c r="O464" s="123"/>
      <c r="P464" s="123"/>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1449</v>
      </c>
      <c r="B465" s="115" t="s">
        <v>1450</v>
      </c>
      <c r="C465" s="147" t="s">
        <v>1451</v>
      </c>
      <c r="D465" s="117"/>
      <c r="E465" s="117" t="n">
        <v>0</v>
      </c>
      <c r="F465" s="118" t="s">
        <v>49</v>
      </c>
      <c r="G465" s="118" t="s">
        <v>49</v>
      </c>
      <c r="H465" s="141" t="n">
        <v>19554</v>
      </c>
      <c r="I465" s="125" t="s">
        <v>1386</v>
      </c>
      <c r="J465" s="120" t="n">
        <v>7</v>
      </c>
      <c r="K465" s="121" t="n">
        <v>1</v>
      </c>
      <c r="L465" s="126"/>
      <c r="M465" s="123"/>
      <c r="N465" s="150"/>
      <c r="O465" s="123"/>
      <c r="P465" s="150"/>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4" t="s">
        <v>1452</v>
      </c>
      <c r="B466" s="115" t="s">
        <v>1453</v>
      </c>
      <c r="C466" s="147" t="s">
        <v>1441</v>
      </c>
      <c r="D466" s="117"/>
      <c r="E466" s="117" t="n">
        <v>0</v>
      </c>
      <c r="F466" s="118" t="s">
        <v>49</v>
      </c>
      <c r="G466" s="118" t="s">
        <v>49</v>
      </c>
      <c r="H466" s="141" t="n">
        <v>19555</v>
      </c>
      <c r="I466" s="125" t="s">
        <v>1386</v>
      </c>
      <c r="J466" s="120" t="n">
        <v>7</v>
      </c>
      <c r="K466" s="121" t="n">
        <v>1</v>
      </c>
      <c r="L466" s="126"/>
      <c r="M466" s="123"/>
      <c r="N466" s="150"/>
      <c r="O466" s="123"/>
      <c r="P466" s="150"/>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4" t="s">
        <v>1454</v>
      </c>
      <c r="B467" s="115" t="s">
        <v>1455</v>
      </c>
      <c r="C467" s="147" t="s">
        <v>1456</v>
      </c>
      <c r="D467" s="117" t="s">
        <v>18</v>
      </c>
      <c r="E467" s="117" t="n">
        <v>0</v>
      </c>
      <c r="F467" s="141" t="n">
        <v>8</v>
      </c>
      <c r="G467" s="141" t="n">
        <v>2</v>
      </c>
      <c r="H467" s="141" t="n">
        <v>1700</v>
      </c>
      <c r="I467" s="125" t="s">
        <v>1386</v>
      </c>
      <c r="J467" s="120" t="n">
        <v>7</v>
      </c>
      <c r="K467" s="121" t="n">
        <v>1</v>
      </c>
      <c r="L467" s="126"/>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1457</v>
      </c>
      <c r="B468" s="115" t="s">
        <v>1458</v>
      </c>
      <c r="C468" s="147" t="s">
        <v>127</v>
      </c>
      <c r="D468" s="117"/>
      <c r="E468" s="117" t="n">
        <v>0</v>
      </c>
      <c r="F468" s="118" t="s">
        <v>49</v>
      </c>
      <c r="G468" s="118" t="s">
        <v>49</v>
      </c>
      <c r="H468" s="141" t="n">
        <v>1701</v>
      </c>
      <c r="I468" s="125" t="s">
        <v>1386</v>
      </c>
      <c r="J468" s="120" t="n">
        <v>7</v>
      </c>
      <c r="K468" s="121" t="n">
        <v>1</v>
      </c>
      <c r="L468" s="126" t="s">
        <v>1459</v>
      </c>
      <c r="M468" s="123" t="s">
        <v>1460</v>
      </c>
      <c r="N468" s="127"/>
      <c r="O468" s="123"/>
      <c r="P468" s="127"/>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1461</v>
      </c>
      <c r="B469" s="115" t="s">
        <v>1462</v>
      </c>
      <c r="C469" s="147" t="s">
        <v>41</v>
      </c>
      <c r="D469" s="117" t="s">
        <v>18</v>
      </c>
      <c r="E469" s="117" t="n">
        <v>0</v>
      </c>
      <c r="F469" s="141" t="n">
        <v>10</v>
      </c>
      <c r="G469" s="141" t="n">
        <v>1</v>
      </c>
      <c r="H469" s="141" t="n">
        <v>1702</v>
      </c>
      <c r="I469" s="125" t="s">
        <v>1386</v>
      </c>
      <c r="J469" s="120" t="n">
        <v>7</v>
      </c>
      <c r="K469" s="121" t="n">
        <v>1</v>
      </c>
      <c r="L469" s="126"/>
      <c r="M469" s="123"/>
      <c r="N469" s="127"/>
      <c r="O469" s="123"/>
      <c r="P469" s="127"/>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4" t="s">
        <v>1463</v>
      </c>
      <c r="B470" s="115" t="s">
        <v>1464</v>
      </c>
      <c r="C470" s="116" t="s">
        <v>1441</v>
      </c>
      <c r="D470" s="117"/>
      <c r="E470" s="117" t="n">
        <v>0</v>
      </c>
      <c r="F470" s="118" t="s">
        <v>49</v>
      </c>
      <c r="G470" s="118" t="s">
        <v>49</v>
      </c>
      <c r="H470" s="118" t="n">
        <v>19556</v>
      </c>
      <c r="I470" s="119" t="s">
        <v>1386</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1465</v>
      </c>
      <c r="B471" s="115" t="s">
        <v>1466</v>
      </c>
      <c r="C471" s="116" t="s">
        <v>1441</v>
      </c>
      <c r="D471" s="117"/>
      <c r="E471" s="117" t="n">
        <v>0</v>
      </c>
      <c r="F471" s="118" t="s">
        <v>49</v>
      </c>
      <c r="G471" s="118" t="s">
        <v>49</v>
      </c>
      <c r="H471" s="118" t="n">
        <v>19557</v>
      </c>
      <c r="I471" s="119" t="s">
        <v>1386</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4" t="s">
        <v>1467</v>
      </c>
      <c r="B472" s="115" t="s">
        <v>1468</v>
      </c>
      <c r="C472" s="116" t="s">
        <v>127</v>
      </c>
      <c r="D472" s="117"/>
      <c r="E472" s="117" t="n">
        <v>0</v>
      </c>
      <c r="F472" s="118" t="s">
        <v>49</v>
      </c>
      <c r="G472" s="118" t="s">
        <v>49</v>
      </c>
      <c r="H472" s="118" t="n">
        <v>1696</v>
      </c>
      <c r="I472" s="119" t="s">
        <v>1386</v>
      </c>
      <c r="J472" s="120" t="n">
        <v>7</v>
      </c>
      <c r="K472" s="121" t="n">
        <v>1</v>
      </c>
      <c r="L472" s="122"/>
      <c r="M472" s="123"/>
      <c r="N472" s="123"/>
      <c r="O472" s="123"/>
      <c r="P472" s="123"/>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14" t="s">
        <v>1469</v>
      </c>
      <c r="B473" s="115" t="s">
        <v>1470</v>
      </c>
      <c r="C473" s="147" t="s">
        <v>1471</v>
      </c>
      <c r="D473" s="117" t="s">
        <v>18</v>
      </c>
      <c r="E473" s="117" t="n">
        <v>0</v>
      </c>
      <c r="F473" s="141" t="n">
        <v>12</v>
      </c>
      <c r="G473" s="141" t="n">
        <v>2</v>
      </c>
      <c r="H473" s="141" t="n">
        <v>1703</v>
      </c>
      <c r="I473" s="119" t="s">
        <v>1386</v>
      </c>
      <c r="J473" s="120" t="n">
        <v>7</v>
      </c>
      <c r="K473" s="121" t="n">
        <v>1</v>
      </c>
      <c r="L473" s="122"/>
      <c r="M473" s="123"/>
      <c r="N473" s="123"/>
      <c r="O473" s="123"/>
      <c r="P473" s="123"/>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1472</v>
      </c>
      <c r="B474" s="115" t="s">
        <v>1473</v>
      </c>
      <c r="C474" s="147" t="s">
        <v>1474</v>
      </c>
      <c r="D474" s="117"/>
      <c r="E474" s="117" t="n">
        <v>0</v>
      </c>
      <c r="F474" s="118" t="s">
        <v>49</v>
      </c>
      <c r="G474" s="118" t="s">
        <v>49</v>
      </c>
      <c r="H474" s="141" t="n">
        <v>1704</v>
      </c>
      <c r="I474" s="119" t="s">
        <v>1386</v>
      </c>
      <c r="J474" s="120" t="n">
        <v>7</v>
      </c>
      <c r="K474" s="121" t="n">
        <v>1</v>
      </c>
      <c r="L474" s="122"/>
      <c r="M474" s="123"/>
      <c r="N474" s="123"/>
      <c r="O474" s="123"/>
      <c r="P474" s="123"/>
      <c r="Q474" s="124"/>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14" t="s">
        <v>1475</v>
      </c>
      <c r="B475" s="115" t="s">
        <v>1476</v>
      </c>
      <c r="C475" s="116" t="s">
        <v>1441</v>
      </c>
      <c r="D475" s="117"/>
      <c r="E475" s="117" t="n">
        <v>0</v>
      </c>
      <c r="F475" s="118" t="s">
        <v>49</v>
      </c>
      <c r="G475" s="118" t="s">
        <v>49</v>
      </c>
      <c r="H475" s="118" t="n">
        <v>19558</v>
      </c>
      <c r="I475" s="119" t="s">
        <v>1386</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4" t="s">
        <v>1477</v>
      </c>
      <c r="B476" s="115" t="s">
        <v>1478</v>
      </c>
      <c r="C476" s="147" t="s">
        <v>1479</v>
      </c>
      <c r="D476" s="117" t="s">
        <v>18</v>
      </c>
      <c r="E476" s="117" t="n">
        <v>0</v>
      </c>
      <c r="F476" s="141" t="n">
        <v>10</v>
      </c>
      <c r="G476" s="141" t="n">
        <v>2</v>
      </c>
      <c r="H476" s="141" t="n">
        <v>19559</v>
      </c>
      <c r="I476" s="125" t="s">
        <v>1386</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1480</v>
      </c>
      <c r="B477" s="115" t="s">
        <v>1481</v>
      </c>
      <c r="C477" s="147" t="s">
        <v>1482</v>
      </c>
      <c r="D477" s="117"/>
      <c r="E477" s="117" t="n">
        <v>0</v>
      </c>
      <c r="F477" s="118" t="s">
        <v>49</v>
      </c>
      <c r="G477" s="118" t="s">
        <v>49</v>
      </c>
      <c r="H477" s="141" t="n">
        <v>19560</v>
      </c>
      <c r="I477" s="125" t="s">
        <v>1386</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1483</v>
      </c>
      <c r="B478" s="115" t="s">
        <v>1484</v>
      </c>
      <c r="C478" s="147" t="s">
        <v>127</v>
      </c>
      <c r="D478" s="117" t="s">
        <v>18</v>
      </c>
      <c r="E478" s="117" t="n">
        <v>0</v>
      </c>
      <c r="F478" s="141" t="n">
        <v>5</v>
      </c>
      <c r="G478" s="141" t="n">
        <v>2</v>
      </c>
      <c r="H478" s="141" t="n">
        <v>1717</v>
      </c>
      <c r="I478" s="125" t="s">
        <v>1386</v>
      </c>
      <c r="J478" s="120" t="n">
        <v>7</v>
      </c>
      <c r="K478" s="121" t="n">
        <v>1</v>
      </c>
      <c r="L478" s="126" t="s">
        <v>1485</v>
      </c>
      <c r="M478" s="123" t="s">
        <v>1486</v>
      </c>
      <c r="N478" s="127" t="s">
        <v>1487</v>
      </c>
      <c r="O478" s="123" t="s">
        <v>1488</v>
      </c>
      <c r="P478" s="127" t="s">
        <v>1489</v>
      </c>
      <c r="Q478" s="124" t="s">
        <v>1490</v>
      </c>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4" t="s">
        <v>1491</v>
      </c>
      <c r="B479" s="115" t="s">
        <v>1492</v>
      </c>
      <c r="C479" s="116" t="s">
        <v>1493</v>
      </c>
      <c r="D479" s="117"/>
      <c r="E479" s="117" t="n">
        <v>0</v>
      </c>
      <c r="F479" s="118" t="s">
        <v>49</v>
      </c>
      <c r="G479" s="118" t="s">
        <v>49</v>
      </c>
      <c r="H479" s="118" t="n">
        <v>19583</v>
      </c>
      <c r="I479" s="125" t="s">
        <v>1386</v>
      </c>
      <c r="J479" s="120" t="n">
        <v>7</v>
      </c>
      <c r="K479" s="121" t="n">
        <v>1</v>
      </c>
      <c r="L479" s="126"/>
      <c r="M479" s="123"/>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4" t="s">
        <v>1494</v>
      </c>
      <c r="B480" s="115" t="s">
        <v>1495</v>
      </c>
      <c r="C480" s="147" t="s">
        <v>127</v>
      </c>
      <c r="D480" s="117"/>
      <c r="E480" s="117" t="n">
        <v>0</v>
      </c>
      <c r="F480" s="118" t="s">
        <v>49</v>
      </c>
      <c r="G480" s="118" t="s">
        <v>49</v>
      </c>
      <c r="H480" s="141" t="n">
        <v>1716</v>
      </c>
      <c r="I480" s="125" t="s">
        <v>1386</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1496</v>
      </c>
      <c r="B481" s="115" t="s">
        <v>1497</v>
      </c>
      <c r="C481" s="147" t="s">
        <v>127</v>
      </c>
      <c r="D481" s="117" t="s">
        <v>18</v>
      </c>
      <c r="E481" s="117" t="n">
        <v>0</v>
      </c>
      <c r="F481" s="141" t="n">
        <v>2</v>
      </c>
      <c r="G481" s="141" t="n">
        <v>3</v>
      </c>
      <c r="H481" s="141" t="n">
        <v>1718</v>
      </c>
      <c r="I481" s="125" t="s">
        <v>1386</v>
      </c>
      <c r="J481" s="120" t="n">
        <v>7</v>
      </c>
      <c r="K481" s="121" t="n">
        <v>1</v>
      </c>
      <c r="L481" s="126" t="s">
        <v>1498</v>
      </c>
      <c r="M481" s="123" t="s">
        <v>1499</v>
      </c>
      <c r="N481" s="127"/>
      <c r="O481" s="123"/>
      <c r="P481" s="127"/>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14" t="s">
        <v>1500</v>
      </c>
      <c r="B482" s="115" t="s">
        <v>1501</v>
      </c>
      <c r="C482" s="116" t="s">
        <v>1502</v>
      </c>
      <c r="D482" s="117"/>
      <c r="E482" s="117" t="n">
        <v>0</v>
      </c>
      <c r="F482" s="118" t="s">
        <v>49</v>
      </c>
      <c r="G482" s="118" t="s">
        <v>49</v>
      </c>
      <c r="H482" s="118" t="n">
        <v>19626</v>
      </c>
      <c r="I482" s="125" t="s">
        <v>1386</v>
      </c>
      <c r="J482" s="120" t="n">
        <v>7</v>
      </c>
      <c r="K482" s="121" t="n">
        <v>1</v>
      </c>
      <c r="L482" s="126"/>
      <c r="M482" s="123"/>
      <c r="N482" s="127"/>
      <c r="O482" s="123"/>
      <c r="P482" s="127"/>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4" t="s">
        <v>1503</v>
      </c>
      <c r="B483" s="115" t="s">
        <v>1504</v>
      </c>
      <c r="C483" s="147" t="s">
        <v>1505</v>
      </c>
      <c r="D483" s="117"/>
      <c r="E483" s="117" t="n">
        <v>0</v>
      </c>
      <c r="F483" s="118" t="s">
        <v>49</v>
      </c>
      <c r="G483" s="118" t="s">
        <v>49</v>
      </c>
      <c r="H483" s="141" t="n">
        <v>19627</v>
      </c>
      <c r="I483" s="125" t="s">
        <v>1386</v>
      </c>
      <c r="J483" s="120" t="n">
        <v>7</v>
      </c>
      <c r="K483" s="121" t="n">
        <v>1</v>
      </c>
      <c r="L483" s="126"/>
      <c r="M483" s="123"/>
      <c r="N483" s="127"/>
      <c r="O483" s="123"/>
      <c r="P483" s="127"/>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14" t="s">
        <v>1506</v>
      </c>
      <c r="B484" s="115" t="s">
        <v>1507</v>
      </c>
      <c r="C484" s="116" t="s">
        <v>1508</v>
      </c>
      <c r="D484" s="117"/>
      <c r="E484" s="117" t="n">
        <v>0</v>
      </c>
      <c r="F484" s="118" t="s">
        <v>49</v>
      </c>
      <c r="G484" s="118" t="s">
        <v>49</v>
      </c>
      <c r="H484" s="118" t="n">
        <v>19628</v>
      </c>
      <c r="I484" s="125" t="s">
        <v>1386</v>
      </c>
      <c r="J484" s="120" t="n">
        <v>7</v>
      </c>
      <c r="K484" s="121" t="n">
        <v>1</v>
      </c>
      <c r="L484" s="126"/>
      <c r="M484" s="123"/>
      <c r="N484" s="127"/>
      <c r="O484" s="123"/>
      <c r="P484" s="127"/>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4" t="s">
        <v>1509</v>
      </c>
      <c r="B485" s="115" t="s">
        <v>1510</v>
      </c>
      <c r="C485" s="147" t="s">
        <v>1511</v>
      </c>
      <c r="D485" s="117"/>
      <c r="E485" s="117" t="n">
        <v>0</v>
      </c>
      <c r="F485" s="118" t="s">
        <v>49</v>
      </c>
      <c r="G485" s="118" t="s">
        <v>49</v>
      </c>
      <c r="H485" s="141" t="n">
        <v>19642</v>
      </c>
      <c r="I485" s="125" t="s">
        <v>1386</v>
      </c>
      <c r="J485" s="120" t="n">
        <v>7</v>
      </c>
      <c r="K485" s="121" t="n">
        <v>1</v>
      </c>
      <c r="L485" s="126" t="s">
        <v>1512</v>
      </c>
      <c r="M485" s="123" t="s">
        <v>1513</v>
      </c>
      <c r="N485" s="127"/>
      <c r="O485" s="123"/>
      <c r="P485" s="127"/>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4" t="s">
        <v>1514</v>
      </c>
      <c r="B486" s="115" t="s">
        <v>1515</v>
      </c>
      <c r="C486" s="147" t="s">
        <v>1516</v>
      </c>
      <c r="D486" s="117" t="s">
        <v>18</v>
      </c>
      <c r="E486" s="117" t="n">
        <v>0</v>
      </c>
      <c r="F486" s="141" t="n">
        <v>10</v>
      </c>
      <c r="G486" s="141" t="n">
        <v>2</v>
      </c>
      <c r="H486" s="141" t="n">
        <v>1586</v>
      </c>
      <c r="I486" s="125" t="s">
        <v>1386</v>
      </c>
      <c r="J486" s="120" t="n">
        <v>7</v>
      </c>
      <c r="K486" s="121" t="n">
        <v>1</v>
      </c>
      <c r="L486" s="126"/>
      <c r="M486" s="123"/>
      <c r="N486" s="127"/>
      <c r="O486" s="123"/>
      <c r="P486" s="127"/>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14" t="s">
        <v>1517</v>
      </c>
      <c r="B487" s="115" t="s">
        <v>1518</v>
      </c>
      <c r="C487" s="147" t="s">
        <v>1519</v>
      </c>
      <c r="D487" s="117" t="s">
        <v>18</v>
      </c>
      <c r="E487" s="117" t="n">
        <v>0</v>
      </c>
      <c r="F487" s="141" t="n">
        <v>8</v>
      </c>
      <c r="G487" s="141" t="n">
        <v>2</v>
      </c>
      <c r="H487" s="141" t="n">
        <v>1588</v>
      </c>
      <c r="I487" s="125" t="s">
        <v>1386</v>
      </c>
      <c r="J487" s="120" t="n">
        <v>7</v>
      </c>
      <c r="K487" s="121" t="n">
        <v>1</v>
      </c>
      <c r="L487" s="126"/>
      <c r="M487" s="123"/>
      <c r="N487" s="127"/>
      <c r="O487" s="123"/>
      <c r="P487" s="127"/>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14" t="s">
        <v>1520</v>
      </c>
      <c r="B488" s="115" t="s">
        <v>1521</v>
      </c>
      <c r="C488" s="147" t="s">
        <v>1522</v>
      </c>
      <c r="D488" s="117"/>
      <c r="E488" s="117" t="n">
        <v>0</v>
      </c>
      <c r="F488" s="118" t="s">
        <v>49</v>
      </c>
      <c r="G488" s="118" t="s">
        <v>49</v>
      </c>
      <c r="H488" s="141" t="n">
        <v>1585</v>
      </c>
      <c r="I488" s="125" t="s">
        <v>1386</v>
      </c>
      <c r="J488" s="120" t="n">
        <v>7</v>
      </c>
      <c r="K488" s="121" t="n">
        <v>1</v>
      </c>
      <c r="L488" s="126"/>
      <c r="M488" s="123"/>
      <c r="N488" s="127"/>
      <c r="O488" s="123"/>
      <c r="P488" s="127"/>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14" t="s">
        <v>1523</v>
      </c>
      <c r="B489" s="115" t="s">
        <v>1524</v>
      </c>
      <c r="C489" s="116" t="s">
        <v>1525</v>
      </c>
      <c r="D489" s="117"/>
      <c r="E489" s="117" t="n">
        <v>0</v>
      </c>
      <c r="F489" s="118" t="s">
        <v>49</v>
      </c>
      <c r="G489" s="118" t="s">
        <v>49</v>
      </c>
      <c r="H489" s="118" t="n">
        <v>19648</v>
      </c>
      <c r="I489" s="125" t="s">
        <v>1386</v>
      </c>
      <c r="J489" s="120" t="n">
        <v>7</v>
      </c>
      <c r="K489" s="121" t="n">
        <v>2</v>
      </c>
      <c r="L489" s="126"/>
      <c r="M489" s="123"/>
      <c r="N489" s="150"/>
      <c r="O489" s="123"/>
      <c r="P489" s="150"/>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14" t="s">
        <v>1526</v>
      </c>
      <c r="B490" s="115" t="s">
        <v>1527</v>
      </c>
      <c r="C490" s="147" t="s">
        <v>1528</v>
      </c>
      <c r="D490" s="117"/>
      <c r="E490" s="117" t="n">
        <v>0</v>
      </c>
      <c r="F490" s="118" t="s">
        <v>49</v>
      </c>
      <c r="G490" s="118" t="s">
        <v>49</v>
      </c>
      <c r="H490" s="141" t="n">
        <v>19649</v>
      </c>
      <c r="I490" s="125" t="s">
        <v>1386</v>
      </c>
      <c r="J490" s="120" t="n">
        <v>7</v>
      </c>
      <c r="K490" s="121" t="n">
        <v>2</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1529</v>
      </c>
      <c r="B491" s="115" t="s">
        <v>1530</v>
      </c>
      <c r="C491" s="147" t="s">
        <v>1531</v>
      </c>
      <c r="D491" s="117" t="s">
        <v>18</v>
      </c>
      <c r="E491" s="117" t="n">
        <v>0</v>
      </c>
      <c r="F491" s="141" t="n">
        <v>11</v>
      </c>
      <c r="G491" s="141" t="n">
        <v>2</v>
      </c>
      <c r="H491" s="141" t="n">
        <v>1638</v>
      </c>
      <c r="I491" s="125" t="s">
        <v>1386</v>
      </c>
      <c r="J491" s="120" t="n">
        <v>7</v>
      </c>
      <c r="K491" s="121" t="n">
        <v>1</v>
      </c>
      <c r="L491" s="122" t="s">
        <v>1532</v>
      </c>
      <c r="M491" s="123" t="s">
        <v>1533</v>
      </c>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14" t="s">
        <v>1534</v>
      </c>
      <c r="B492" s="115" t="s">
        <v>1535</v>
      </c>
      <c r="C492" s="147" t="s">
        <v>1536</v>
      </c>
      <c r="D492" s="117" t="s">
        <v>18</v>
      </c>
      <c r="E492" s="117" t="n">
        <v>0</v>
      </c>
      <c r="F492" s="118" t="n">
        <v>17</v>
      </c>
      <c r="G492" s="118" t="n">
        <v>3</v>
      </c>
      <c r="H492" s="141" t="n">
        <v>30055</v>
      </c>
      <c r="I492" s="125" t="s">
        <v>1386</v>
      </c>
      <c r="J492" s="120" t="n">
        <v>7</v>
      </c>
      <c r="K492" s="121" t="n">
        <v>2</v>
      </c>
      <c r="L492" s="126" t="s">
        <v>1537</v>
      </c>
      <c r="M492" s="148" t="s">
        <v>1538</v>
      </c>
      <c r="N492" s="127" t="s">
        <v>1539</v>
      </c>
      <c r="O492" s="123" t="s">
        <v>1540</v>
      </c>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1541</v>
      </c>
      <c r="B493" s="115" t="s">
        <v>1542</v>
      </c>
      <c r="C493" s="147" t="s">
        <v>1536</v>
      </c>
      <c r="D493" s="117" t="s">
        <v>18</v>
      </c>
      <c r="E493" s="117" t="n">
        <v>0</v>
      </c>
      <c r="F493" s="118" t="n">
        <v>10</v>
      </c>
      <c r="G493" s="118" t="n">
        <v>1</v>
      </c>
      <c r="H493" s="141" t="n">
        <v>30053</v>
      </c>
      <c r="I493" s="125" t="s">
        <v>1386</v>
      </c>
      <c r="J493" s="120" t="n">
        <v>7</v>
      </c>
      <c r="K493" s="121" t="n">
        <v>2</v>
      </c>
      <c r="L493" s="126" t="s">
        <v>1543</v>
      </c>
      <c r="M493" s="148" t="s">
        <v>1544</v>
      </c>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4" t="s">
        <v>1545</v>
      </c>
      <c r="B494" s="115" t="s">
        <v>1546</v>
      </c>
      <c r="C494" s="147" t="s">
        <v>1547</v>
      </c>
      <c r="D494" s="117"/>
      <c r="E494" s="117" t="n">
        <v>0</v>
      </c>
      <c r="F494" s="118" t="s">
        <v>49</v>
      </c>
      <c r="G494" s="118" t="s">
        <v>49</v>
      </c>
      <c r="H494" s="141" t="n">
        <v>30054</v>
      </c>
      <c r="I494" s="125" t="s">
        <v>1386</v>
      </c>
      <c r="J494" s="120" t="n">
        <v>7</v>
      </c>
      <c r="K494" s="121" t="n">
        <v>4</v>
      </c>
      <c r="L494" s="126" t="s">
        <v>1548</v>
      </c>
      <c r="M494" s="123" t="s">
        <v>1549</v>
      </c>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14" t="s">
        <v>1550</v>
      </c>
      <c r="B495" s="115" t="s">
        <v>1551</v>
      </c>
      <c r="C495" s="147" t="s">
        <v>1552</v>
      </c>
      <c r="D495" s="117"/>
      <c r="E495" s="117" t="n">
        <v>0</v>
      </c>
      <c r="F495" s="118" t="s">
        <v>49</v>
      </c>
      <c r="G495" s="118" t="s">
        <v>49</v>
      </c>
      <c r="H495" s="141" t="n">
        <v>19778</v>
      </c>
      <c r="I495" s="125" t="s">
        <v>1386</v>
      </c>
      <c r="J495" s="120" t="n">
        <v>7</v>
      </c>
      <c r="K495" s="121" t="n">
        <v>2</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4" t="s">
        <v>1553</v>
      </c>
      <c r="B496" s="115" t="s">
        <v>1554</v>
      </c>
      <c r="C496" s="147" t="s">
        <v>127</v>
      </c>
      <c r="D496" s="117"/>
      <c r="E496" s="117" t="n">
        <v>0</v>
      </c>
      <c r="F496" s="118" t="s">
        <v>49</v>
      </c>
      <c r="G496" s="118" t="s">
        <v>49</v>
      </c>
      <c r="H496" s="141" t="n">
        <v>1781</v>
      </c>
      <c r="I496" s="125" t="s">
        <v>1386</v>
      </c>
      <c r="J496" s="120" t="n">
        <v>7</v>
      </c>
      <c r="K496" s="121" t="n">
        <v>2</v>
      </c>
      <c r="L496" s="122"/>
      <c r="M496" s="123"/>
      <c r="N496" s="127"/>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1555</v>
      </c>
      <c r="B497" s="115" t="s">
        <v>1556</v>
      </c>
      <c r="C497" s="147" t="s">
        <v>127</v>
      </c>
      <c r="D497" s="117" t="s">
        <v>18</v>
      </c>
      <c r="E497" s="117" t="n">
        <v>0</v>
      </c>
      <c r="F497" s="141" t="n">
        <v>12</v>
      </c>
      <c r="G497" s="141" t="n">
        <v>2</v>
      </c>
      <c r="H497" s="141" t="n">
        <v>1782</v>
      </c>
      <c r="I497" s="119" t="s">
        <v>1386</v>
      </c>
      <c r="J497" s="120" t="n">
        <v>7</v>
      </c>
      <c r="K497" s="121" t="n">
        <v>2</v>
      </c>
      <c r="L497" s="122" t="s">
        <v>1557</v>
      </c>
      <c r="M497" s="123" t="s">
        <v>1558</v>
      </c>
      <c r="N497" s="123"/>
      <c r="O497" s="123"/>
      <c r="P497" s="123"/>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1559</v>
      </c>
      <c r="B498" s="115" t="s">
        <v>1560</v>
      </c>
      <c r="C498" s="147" t="s">
        <v>127</v>
      </c>
      <c r="D498" s="117" t="s">
        <v>18</v>
      </c>
      <c r="E498" s="117" t="n">
        <v>0</v>
      </c>
      <c r="F498" s="141" t="n">
        <v>12</v>
      </c>
      <c r="G498" s="141" t="n">
        <v>2</v>
      </c>
      <c r="H498" s="141" t="n">
        <v>1882</v>
      </c>
      <c r="I498" s="119" t="s">
        <v>1386</v>
      </c>
      <c r="J498" s="120" t="n">
        <v>7</v>
      </c>
      <c r="K498" s="121" t="n">
        <v>1</v>
      </c>
      <c r="L498" s="122"/>
      <c r="M498" s="123"/>
      <c r="N498" s="123"/>
      <c r="O498" s="123"/>
      <c r="P498" s="123"/>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14" t="s">
        <v>1561</v>
      </c>
      <c r="B499" s="115" t="s">
        <v>1562</v>
      </c>
      <c r="C499" s="147" t="s">
        <v>1563</v>
      </c>
      <c r="D499" s="117"/>
      <c r="E499" s="117" t="n">
        <v>0</v>
      </c>
      <c r="F499" s="118" t="s">
        <v>49</v>
      </c>
      <c r="G499" s="118" t="s">
        <v>49</v>
      </c>
      <c r="H499" s="141" t="n">
        <v>19784</v>
      </c>
      <c r="I499" s="119" t="s">
        <v>1386</v>
      </c>
      <c r="J499" s="120" t="n">
        <v>7</v>
      </c>
      <c r="K499" s="121" t="n">
        <v>1</v>
      </c>
      <c r="L499" s="122"/>
      <c r="M499" s="123"/>
      <c r="N499" s="123"/>
      <c r="O499" s="123"/>
      <c r="P499" s="123"/>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4" t="s">
        <v>1564</v>
      </c>
      <c r="B500" s="115" t="s">
        <v>1565</v>
      </c>
      <c r="C500" s="147" t="s">
        <v>127</v>
      </c>
      <c r="D500" s="117" t="s">
        <v>18</v>
      </c>
      <c r="E500" s="117" t="n">
        <v>0</v>
      </c>
      <c r="F500" s="141" t="n">
        <v>11</v>
      </c>
      <c r="G500" s="141" t="n">
        <v>3</v>
      </c>
      <c r="H500" s="141" t="n">
        <v>1590</v>
      </c>
      <c r="I500" s="119" t="s">
        <v>1386</v>
      </c>
      <c r="J500" s="120" t="n">
        <v>7</v>
      </c>
      <c r="K500" s="121" t="n">
        <v>1</v>
      </c>
      <c r="L500" s="122"/>
      <c r="M500" s="123"/>
      <c r="N500" s="123"/>
      <c r="O500" s="123"/>
      <c r="P500" s="123"/>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4" t="s">
        <v>1566</v>
      </c>
      <c r="B501" s="115" t="s">
        <v>1567</v>
      </c>
      <c r="C501" s="147" t="s">
        <v>1412</v>
      </c>
      <c r="D501" s="117"/>
      <c r="E501" s="117" t="n">
        <v>0</v>
      </c>
      <c r="F501" s="118" t="s">
        <v>49</v>
      </c>
      <c r="G501" s="118" t="s">
        <v>49</v>
      </c>
      <c r="H501" s="141" t="n">
        <v>19785</v>
      </c>
      <c r="I501" s="125" t="s">
        <v>1386</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4" t="s">
        <v>1568</v>
      </c>
      <c r="B502" s="115" t="s">
        <v>1569</v>
      </c>
      <c r="C502" s="147" t="s">
        <v>127</v>
      </c>
      <c r="D502" s="117"/>
      <c r="E502" s="117" t="n">
        <v>0</v>
      </c>
      <c r="F502" s="118" t="s">
        <v>49</v>
      </c>
      <c r="G502" s="118" t="s">
        <v>49</v>
      </c>
      <c r="H502" s="141" t="n">
        <v>1982</v>
      </c>
      <c r="I502" s="125" t="s">
        <v>1386</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4" t="s">
        <v>1570</v>
      </c>
      <c r="B503" s="115" t="s">
        <v>1571</v>
      </c>
      <c r="C503" s="116" t="s">
        <v>127</v>
      </c>
      <c r="D503" s="117" t="s">
        <v>18</v>
      </c>
      <c r="E503" s="117" t="n">
        <v>0</v>
      </c>
      <c r="F503" s="118" t="n">
        <v>14</v>
      </c>
      <c r="G503" s="118" t="n">
        <v>2</v>
      </c>
      <c r="H503" s="118" t="n">
        <v>1983</v>
      </c>
      <c r="I503" s="125" t="s">
        <v>1386</v>
      </c>
      <c r="J503" s="120" t="n">
        <v>7</v>
      </c>
      <c r="K503" s="121" t="n">
        <v>4</v>
      </c>
      <c r="L503" s="126"/>
      <c r="M503" s="123"/>
      <c r="N503" s="127"/>
      <c r="O503" s="123"/>
      <c r="P503" s="127"/>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1572</v>
      </c>
      <c r="B504" s="115" t="s">
        <v>1573</v>
      </c>
      <c r="C504" s="116" t="s">
        <v>1574</v>
      </c>
      <c r="D504" s="117" t="s">
        <v>18</v>
      </c>
      <c r="E504" s="117" t="n">
        <v>0</v>
      </c>
      <c r="F504" s="118" t="n">
        <v>18</v>
      </c>
      <c r="G504" s="118" t="n">
        <v>3</v>
      </c>
      <c r="H504" s="118" t="n">
        <v>31025</v>
      </c>
      <c r="I504" s="125" t="s">
        <v>1386</v>
      </c>
      <c r="J504" s="120" t="n">
        <v>7</v>
      </c>
      <c r="K504" s="121" t="n">
        <v>1</v>
      </c>
      <c r="L504" s="126" t="s">
        <v>1575</v>
      </c>
      <c r="M504" s="148" t="s">
        <v>1576</v>
      </c>
      <c r="N504" s="127" t="s">
        <v>1577</v>
      </c>
      <c r="O504" s="123" t="s">
        <v>1578</v>
      </c>
      <c r="P504" s="127" t="s">
        <v>1575</v>
      </c>
      <c r="Q504" s="124" t="s">
        <v>1576</v>
      </c>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14" t="s">
        <v>1579</v>
      </c>
      <c r="B505" s="115" t="s">
        <v>1580</v>
      </c>
      <c r="C505" s="147" t="s">
        <v>1581</v>
      </c>
      <c r="D505" s="117"/>
      <c r="E505" s="117" t="n">
        <v>0</v>
      </c>
      <c r="F505" s="118" t="s">
        <v>49</v>
      </c>
      <c r="G505" s="118" t="s">
        <v>49</v>
      </c>
      <c r="H505" s="141" t="n">
        <v>1592</v>
      </c>
      <c r="I505" s="119" t="s">
        <v>1386</v>
      </c>
      <c r="J505" s="120" t="n">
        <v>7</v>
      </c>
      <c r="K505" s="121" t="n">
        <v>1</v>
      </c>
      <c r="L505" s="122"/>
      <c r="M505" s="123"/>
      <c r="N505" s="123"/>
      <c r="O505" s="123"/>
      <c r="P505" s="123"/>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4" t="s">
        <v>1582</v>
      </c>
      <c r="B506" s="115" t="s">
        <v>1583</v>
      </c>
      <c r="C506" s="116" t="s">
        <v>1584</v>
      </c>
      <c r="D506" s="117"/>
      <c r="E506" s="117" t="n">
        <v>0</v>
      </c>
      <c r="F506" s="118" t="s">
        <v>49</v>
      </c>
      <c r="G506" s="118" t="s">
        <v>49</v>
      </c>
      <c r="H506" s="118" t="n">
        <v>19832</v>
      </c>
      <c r="I506" s="125" t="s">
        <v>1386</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4" t="s">
        <v>1585</v>
      </c>
      <c r="B507" s="115" t="s">
        <v>1586</v>
      </c>
      <c r="C507" s="147" t="s">
        <v>127</v>
      </c>
      <c r="D507" s="117" t="s">
        <v>18</v>
      </c>
      <c r="E507" s="117" t="n">
        <v>0</v>
      </c>
      <c r="F507" s="141" t="n">
        <v>5</v>
      </c>
      <c r="G507" s="141" t="n">
        <v>3</v>
      </c>
      <c r="H507" s="141" t="n">
        <v>1625</v>
      </c>
      <c r="I507" s="125" t="s">
        <v>1386</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1587</v>
      </c>
      <c r="B508" s="115" t="s">
        <v>1588</v>
      </c>
      <c r="C508" s="116" t="s">
        <v>127</v>
      </c>
      <c r="D508" s="117" t="s">
        <v>18</v>
      </c>
      <c r="E508" s="117" t="n">
        <v>0</v>
      </c>
      <c r="F508" s="118" t="n">
        <v>10</v>
      </c>
      <c r="G508" s="118" t="n">
        <v>1</v>
      </c>
      <c r="H508" s="118" t="n">
        <v>1626</v>
      </c>
      <c r="I508" s="125" t="s">
        <v>1386</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4" t="s">
        <v>1589</v>
      </c>
      <c r="B509" s="115" t="s">
        <v>1590</v>
      </c>
      <c r="C509" s="116" t="s">
        <v>1508</v>
      </c>
      <c r="D509" s="117"/>
      <c r="E509" s="117" t="n">
        <v>0</v>
      </c>
      <c r="F509" s="118" t="s">
        <v>49</v>
      </c>
      <c r="G509" s="118" t="s">
        <v>49</v>
      </c>
      <c r="H509" s="118" t="n">
        <v>29962</v>
      </c>
      <c r="I509" s="125" t="s">
        <v>1386</v>
      </c>
      <c r="J509" s="120" t="n">
        <v>7</v>
      </c>
      <c r="K509" s="121" t="n">
        <v>1</v>
      </c>
      <c r="L509" s="126" t="s">
        <v>1591</v>
      </c>
      <c r="M509" s="123" t="s">
        <v>1592</v>
      </c>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4" t="s">
        <v>1593</v>
      </c>
      <c r="B510" s="115" t="s">
        <v>1594</v>
      </c>
      <c r="C510" s="147" t="s">
        <v>127</v>
      </c>
      <c r="D510" s="117"/>
      <c r="E510" s="117" t="n">
        <v>0</v>
      </c>
      <c r="F510" s="118" t="s">
        <v>49</v>
      </c>
      <c r="G510" s="118" t="s">
        <v>49</v>
      </c>
      <c r="H510" s="141" t="n">
        <v>1624</v>
      </c>
      <c r="I510" s="125" t="s">
        <v>1386</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4" t="s">
        <v>1595</v>
      </c>
      <c r="B511" s="115" t="s">
        <v>1596</v>
      </c>
      <c r="C511" s="147" t="s">
        <v>127</v>
      </c>
      <c r="D511" s="117" t="s">
        <v>18</v>
      </c>
      <c r="E511" s="117" t="n">
        <v>0</v>
      </c>
      <c r="F511" s="141" t="n">
        <v>12</v>
      </c>
      <c r="G511" s="141" t="n">
        <v>2</v>
      </c>
      <c r="H511" s="141" t="n">
        <v>1628</v>
      </c>
      <c r="I511" s="119" t="s">
        <v>1386</v>
      </c>
      <c r="J511" s="120" t="n">
        <v>7</v>
      </c>
      <c r="K511" s="121" t="n">
        <v>1</v>
      </c>
      <c r="L511" s="122"/>
      <c r="M511" s="123"/>
      <c r="N511" s="123"/>
      <c r="O511" s="123"/>
      <c r="P511" s="123"/>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71" t="s">
        <v>1597</v>
      </c>
      <c r="B512" s="115" t="s">
        <v>1598</v>
      </c>
      <c r="C512" s="116" t="s">
        <v>1599</v>
      </c>
      <c r="D512" s="117"/>
      <c r="E512" s="117" t="n">
        <v>0</v>
      </c>
      <c r="F512" s="118" t="s">
        <v>49</v>
      </c>
      <c r="G512" s="118" t="s">
        <v>49</v>
      </c>
      <c r="H512" s="118" t="n">
        <v>19833</v>
      </c>
      <c r="I512" s="119" t="s">
        <v>1386</v>
      </c>
      <c r="J512" s="120" t="n">
        <v>7</v>
      </c>
      <c r="K512" s="121" t="n">
        <v>1</v>
      </c>
      <c r="L512" s="122"/>
      <c r="M512" s="123"/>
      <c r="N512" s="123"/>
      <c r="O512" s="123"/>
      <c r="P512" s="123"/>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71" t="s">
        <v>1600</v>
      </c>
      <c r="B513" s="115" t="s">
        <v>1601</v>
      </c>
      <c r="C513" s="147" t="s">
        <v>1602</v>
      </c>
      <c r="D513" s="117" t="s">
        <v>18</v>
      </c>
      <c r="E513" s="117" t="n">
        <v>0</v>
      </c>
      <c r="F513" s="141" t="n">
        <v>15</v>
      </c>
      <c r="G513" s="141" t="n">
        <v>3</v>
      </c>
      <c r="H513" s="141" t="n">
        <v>1861</v>
      </c>
      <c r="I513" s="119" t="s">
        <v>1386</v>
      </c>
      <c r="J513" s="120" t="n">
        <v>7</v>
      </c>
      <c r="K513" s="121" t="n">
        <v>1</v>
      </c>
      <c r="L513" s="122"/>
      <c r="M513" s="123"/>
      <c r="N513" s="123"/>
      <c r="O513" s="123"/>
      <c r="P513" s="123"/>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71" t="s">
        <v>1603</v>
      </c>
      <c r="B514" s="115" t="s">
        <v>1604</v>
      </c>
      <c r="C514" s="147" t="s">
        <v>127</v>
      </c>
      <c r="D514" s="117"/>
      <c r="E514" s="117" t="n">
        <v>0</v>
      </c>
      <c r="F514" s="118" t="s">
        <v>49</v>
      </c>
      <c r="G514" s="118" t="s">
        <v>49</v>
      </c>
      <c r="H514" s="141" t="n">
        <v>1635</v>
      </c>
      <c r="I514" s="119" t="s">
        <v>1386</v>
      </c>
      <c r="J514" s="120" t="n">
        <v>7</v>
      </c>
      <c r="K514" s="121" t="n">
        <v>2</v>
      </c>
      <c r="L514" s="122"/>
      <c r="M514" s="123"/>
      <c r="N514" s="123"/>
      <c r="O514" s="123"/>
      <c r="P514" s="123"/>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71" t="s">
        <v>1605</v>
      </c>
      <c r="B515" s="115" t="s">
        <v>1606</v>
      </c>
      <c r="C515" s="147" t="s">
        <v>1607</v>
      </c>
      <c r="D515" s="117" t="s">
        <v>18</v>
      </c>
      <c r="E515" s="117" t="n">
        <v>0</v>
      </c>
      <c r="F515" s="141" t="n">
        <v>14</v>
      </c>
      <c r="G515" s="141" t="n">
        <v>3</v>
      </c>
      <c r="H515" s="141" t="n">
        <v>1451</v>
      </c>
      <c r="I515" s="119" t="s">
        <v>1386</v>
      </c>
      <c r="J515" s="120" t="n">
        <v>7</v>
      </c>
      <c r="K515" s="121" t="n">
        <v>2</v>
      </c>
      <c r="L515" s="122" t="s">
        <v>1608</v>
      </c>
      <c r="M515" s="123" t="s">
        <v>1609</v>
      </c>
      <c r="N515" s="123"/>
      <c r="O515" s="123"/>
      <c r="P515" s="123"/>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71" t="s">
        <v>1610</v>
      </c>
      <c r="B516" s="115" t="s">
        <v>1611</v>
      </c>
      <c r="C516" s="147" t="s">
        <v>436</v>
      </c>
      <c r="D516" s="117" t="s">
        <v>18</v>
      </c>
      <c r="E516" s="117" t="n">
        <v>0</v>
      </c>
      <c r="F516" s="141" t="n">
        <v>13</v>
      </c>
      <c r="G516" s="141" t="n">
        <v>2</v>
      </c>
      <c r="H516" s="141" t="n">
        <v>1776</v>
      </c>
      <c r="I516" s="119" t="s">
        <v>1386</v>
      </c>
      <c r="J516" s="120" t="n">
        <v>7</v>
      </c>
      <c r="K516" s="121" t="n">
        <v>1</v>
      </c>
      <c r="L516" s="122"/>
      <c r="M516" s="123"/>
      <c r="N516" s="123"/>
      <c r="O516" s="123"/>
      <c r="P516" s="123"/>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71" t="s">
        <v>1612</v>
      </c>
      <c r="B517" s="115" t="s">
        <v>1613</v>
      </c>
      <c r="C517" s="147" t="s">
        <v>1614</v>
      </c>
      <c r="D517" s="117"/>
      <c r="E517" s="117" t="n">
        <v>0</v>
      </c>
      <c r="F517" s="118" t="s">
        <v>49</v>
      </c>
      <c r="G517" s="118" t="s">
        <v>49</v>
      </c>
      <c r="H517" s="141" t="n">
        <v>19871</v>
      </c>
      <c r="I517" s="119" t="s">
        <v>1386</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1615</v>
      </c>
      <c r="B518" s="115" t="s">
        <v>1616</v>
      </c>
      <c r="C518" s="116" t="s">
        <v>1617</v>
      </c>
      <c r="D518" s="117"/>
      <c r="E518" s="117" t="n">
        <v>0</v>
      </c>
      <c r="F518" s="118" t="s">
        <v>49</v>
      </c>
      <c r="G518" s="118" t="s">
        <v>49</v>
      </c>
      <c r="H518" s="118" t="n">
        <v>19872</v>
      </c>
      <c r="I518" s="119" t="s">
        <v>1386</v>
      </c>
      <c r="J518" s="120" t="n">
        <v>7</v>
      </c>
      <c r="K518" s="121" t="n">
        <v>1</v>
      </c>
      <c r="L518" s="122"/>
      <c r="M518" s="123"/>
      <c r="N518" s="123"/>
      <c r="O518" s="123"/>
      <c r="P518" s="159"/>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4" t="s">
        <v>1618</v>
      </c>
      <c r="B519" s="115" t="s">
        <v>1619</v>
      </c>
      <c r="C519" s="147" t="s">
        <v>1516</v>
      </c>
      <c r="D519" s="117"/>
      <c r="E519" s="117" t="n">
        <v>0</v>
      </c>
      <c r="F519" s="118" t="s">
        <v>49</v>
      </c>
      <c r="G519" s="118" t="s">
        <v>49</v>
      </c>
      <c r="H519" s="141" t="n">
        <v>19873</v>
      </c>
      <c r="I519" s="125" t="s">
        <v>1386</v>
      </c>
      <c r="J519" s="120" t="n">
        <v>7</v>
      </c>
      <c r="K519" s="121" t="n">
        <v>1</v>
      </c>
      <c r="L519" s="126"/>
      <c r="M519" s="123"/>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4" t="s">
        <v>1620</v>
      </c>
      <c r="B520" s="115" t="s">
        <v>1621</v>
      </c>
      <c r="C520" s="147" t="s">
        <v>127</v>
      </c>
      <c r="D520" s="117"/>
      <c r="E520" s="117" t="n">
        <v>0</v>
      </c>
      <c r="F520" s="118" t="s">
        <v>49</v>
      </c>
      <c r="G520" s="118" t="s">
        <v>49</v>
      </c>
      <c r="H520" s="141" t="n">
        <v>1775</v>
      </c>
      <c r="I520" s="125" t="s">
        <v>1386</v>
      </c>
      <c r="J520" s="120" t="n">
        <v>7</v>
      </c>
      <c r="K520" s="121" t="n">
        <v>1</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1622</v>
      </c>
      <c r="B521" s="115" t="s">
        <v>1623</v>
      </c>
      <c r="C521" s="147" t="s">
        <v>127</v>
      </c>
      <c r="D521" s="117" t="s">
        <v>18</v>
      </c>
      <c r="E521" s="117" t="n">
        <v>0</v>
      </c>
      <c r="F521" s="141" t="n">
        <v>8</v>
      </c>
      <c r="G521" s="141" t="n">
        <v>2</v>
      </c>
      <c r="H521" s="141" t="n">
        <v>1778</v>
      </c>
      <c r="I521" s="125" t="s">
        <v>1386</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1624</v>
      </c>
      <c r="B522" s="115" t="s">
        <v>1625</v>
      </c>
      <c r="C522" s="147" t="s">
        <v>1626</v>
      </c>
      <c r="D522" s="117"/>
      <c r="E522" s="117" t="n">
        <v>0</v>
      </c>
      <c r="F522" s="118" t="s">
        <v>49</v>
      </c>
      <c r="G522" s="118" t="s">
        <v>49</v>
      </c>
      <c r="H522" s="141" t="n">
        <v>19874</v>
      </c>
      <c r="I522" s="125" t="s">
        <v>1386</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1627</v>
      </c>
      <c r="B523" s="115" t="s">
        <v>1628</v>
      </c>
      <c r="C523" s="147" t="s">
        <v>127</v>
      </c>
      <c r="D523" s="117" t="s">
        <v>18</v>
      </c>
      <c r="E523" s="117" t="n">
        <v>0</v>
      </c>
      <c r="F523" s="141" t="n">
        <v>12</v>
      </c>
      <c r="G523" s="141" t="n">
        <v>3</v>
      </c>
      <c r="H523" s="141" t="n">
        <v>1779</v>
      </c>
      <c r="I523" s="125" t="s">
        <v>1386</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1629</v>
      </c>
      <c r="B524" s="115" t="s">
        <v>1630</v>
      </c>
      <c r="C524" s="147" t="s">
        <v>1631</v>
      </c>
      <c r="D524" s="117"/>
      <c r="E524" s="117" t="n">
        <v>0</v>
      </c>
      <c r="F524" s="118" t="s">
        <v>49</v>
      </c>
      <c r="G524" s="118" t="s">
        <v>49</v>
      </c>
      <c r="H524" s="141" t="n">
        <v>19875</v>
      </c>
      <c r="I524" s="125" t="s">
        <v>1386</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4" t="s">
        <v>1632</v>
      </c>
      <c r="B525" s="115" t="s">
        <v>1633</v>
      </c>
      <c r="C525" s="147" t="s">
        <v>1634</v>
      </c>
      <c r="D525" s="117"/>
      <c r="E525" s="117" t="n">
        <v>0</v>
      </c>
      <c r="F525" s="118" t="s">
        <v>49</v>
      </c>
      <c r="G525" s="118" t="s">
        <v>49</v>
      </c>
      <c r="H525" s="141" t="n">
        <v>19876</v>
      </c>
      <c r="I525" s="125" t="s">
        <v>1386</v>
      </c>
      <c r="J525" s="120" t="n">
        <v>7</v>
      </c>
      <c r="K525" s="121" t="n">
        <v>1</v>
      </c>
      <c r="L525" s="126"/>
      <c r="M525" s="123"/>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1635</v>
      </c>
      <c r="B526" s="115" t="s">
        <v>1636</v>
      </c>
      <c r="C526" s="116" t="s">
        <v>1637</v>
      </c>
      <c r="D526" s="117"/>
      <c r="E526" s="117" t="n">
        <v>0</v>
      </c>
      <c r="F526" s="118" t="s">
        <v>49</v>
      </c>
      <c r="G526" s="118" t="s">
        <v>49</v>
      </c>
      <c r="H526" s="118" t="n">
        <v>19877</v>
      </c>
      <c r="I526" s="125" t="s">
        <v>1386</v>
      </c>
      <c r="J526" s="120" t="n">
        <v>7</v>
      </c>
      <c r="K526" s="121" t="n">
        <v>1</v>
      </c>
      <c r="L526" s="126"/>
      <c r="M526" s="123"/>
      <c r="N526" s="173"/>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1638</v>
      </c>
      <c r="B527" s="115" t="s">
        <v>1639</v>
      </c>
      <c r="C527" s="116" t="s">
        <v>127</v>
      </c>
      <c r="D527" s="117" t="s">
        <v>18</v>
      </c>
      <c r="E527" s="117" t="n">
        <v>0</v>
      </c>
      <c r="F527" s="118" t="n">
        <v>5</v>
      </c>
      <c r="G527" s="118" t="n">
        <v>3</v>
      </c>
      <c r="H527" s="118" t="n">
        <v>1835</v>
      </c>
      <c r="I527" s="125" t="s">
        <v>1386</v>
      </c>
      <c r="J527" s="120" t="n">
        <v>7</v>
      </c>
      <c r="K527" s="121" t="n">
        <v>1</v>
      </c>
      <c r="L527" s="126" t="s">
        <v>1640</v>
      </c>
      <c r="M527" s="123" t="s">
        <v>1641</v>
      </c>
      <c r="N527" s="173"/>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14" t="s">
        <v>1642</v>
      </c>
      <c r="B528" s="115" t="s">
        <v>1643</v>
      </c>
      <c r="C528" s="147" t="s">
        <v>1644</v>
      </c>
      <c r="D528" s="117"/>
      <c r="E528" s="117" t="n">
        <v>0</v>
      </c>
      <c r="F528" s="118" t="s">
        <v>49</v>
      </c>
      <c r="G528" s="118" t="s">
        <v>49</v>
      </c>
      <c r="H528" s="141" t="n">
        <v>19878</v>
      </c>
      <c r="I528" s="125" t="s">
        <v>1386</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4" t="s">
        <v>1645</v>
      </c>
      <c r="B529" s="115" t="s">
        <v>1646</v>
      </c>
      <c r="C529" s="116" t="s">
        <v>1647</v>
      </c>
      <c r="D529" s="117"/>
      <c r="E529" s="117" t="n">
        <v>0</v>
      </c>
      <c r="F529" s="118" t="s">
        <v>49</v>
      </c>
      <c r="G529" s="118" t="s">
        <v>49</v>
      </c>
      <c r="H529" s="118" t="n">
        <v>19879</v>
      </c>
      <c r="I529" s="125" t="s">
        <v>1386</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1648</v>
      </c>
      <c r="B530" s="115" t="s">
        <v>1649</v>
      </c>
      <c r="C530" s="147" t="s">
        <v>127</v>
      </c>
      <c r="D530" s="117" t="s">
        <v>18</v>
      </c>
      <c r="E530" s="117" t="n">
        <v>0</v>
      </c>
      <c r="F530" s="118" t="n">
        <v>6</v>
      </c>
      <c r="G530" s="118" t="n">
        <v>3</v>
      </c>
      <c r="H530" s="141" t="n">
        <v>1836</v>
      </c>
      <c r="I530" s="125" t="s">
        <v>1386</v>
      </c>
      <c r="J530" s="120" t="n">
        <v>7</v>
      </c>
      <c r="K530" s="121" t="n">
        <v>1</v>
      </c>
      <c r="L530" s="126"/>
      <c r="M530" s="159"/>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1650</v>
      </c>
      <c r="B531" s="115" t="s">
        <v>1651</v>
      </c>
      <c r="C531" s="147" t="s">
        <v>1652</v>
      </c>
      <c r="D531" s="117"/>
      <c r="E531" s="117" t="n">
        <v>0</v>
      </c>
      <c r="F531" s="141" t="s">
        <v>49</v>
      </c>
      <c r="G531" s="141" t="s">
        <v>49</v>
      </c>
      <c r="H531" s="141" t="n">
        <v>19881</v>
      </c>
      <c r="I531" s="125" t="s">
        <v>1386</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4" t="s">
        <v>1653</v>
      </c>
      <c r="B532" s="115" t="s">
        <v>1654</v>
      </c>
      <c r="C532" s="116" t="s">
        <v>127</v>
      </c>
      <c r="D532" s="117"/>
      <c r="E532" s="117" t="n">
        <v>0</v>
      </c>
      <c r="F532" s="118" t="s">
        <v>49</v>
      </c>
      <c r="G532" s="118" t="s">
        <v>49</v>
      </c>
      <c r="H532" s="118" t="n">
        <v>1834</v>
      </c>
      <c r="I532" s="125" t="s">
        <v>1386</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1655</v>
      </c>
      <c r="B533" s="115" t="s">
        <v>1656</v>
      </c>
      <c r="C533" s="147" t="s">
        <v>1657</v>
      </c>
      <c r="D533" s="117"/>
      <c r="E533" s="117" t="n">
        <v>0</v>
      </c>
      <c r="F533" s="118" t="s">
        <v>49</v>
      </c>
      <c r="G533" s="118" t="s">
        <v>49</v>
      </c>
      <c r="H533" s="141" t="n">
        <v>19882</v>
      </c>
      <c r="I533" s="125" t="s">
        <v>1386</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1658</v>
      </c>
      <c r="B534" s="115" t="s">
        <v>1659</v>
      </c>
      <c r="C534" s="116" t="s">
        <v>1660</v>
      </c>
      <c r="D534" s="117"/>
      <c r="E534" s="117" t="n">
        <v>0</v>
      </c>
      <c r="F534" s="118" t="s">
        <v>49</v>
      </c>
      <c r="G534" s="118" t="s">
        <v>49</v>
      </c>
      <c r="H534" s="118" t="n">
        <v>19885</v>
      </c>
      <c r="I534" s="125" t="s">
        <v>1386</v>
      </c>
      <c r="J534" s="120" t="n">
        <v>7</v>
      </c>
      <c r="K534" s="121" t="n">
        <v>2</v>
      </c>
      <c r="L534" s="126"/>
      <c r="M534" s="123"/>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1661</v>
      </c>
      <c r="B535" s="115" t="s">
        <v>1662</v>
      </c>
      <c r="C535" s="147" t="s">
        <v>1663</v>
      </c>
      <c r="D535" s="117"/>
      <c r="E535" s="117" t="n">
        <v>0</v>
      </c>
      <c r="F535" s="118" t="s">
        <v>49</v>
      </c>
      <c r="G535" s="118" t="s">
        <v>49</v>
      </c>
      <c r="H535" s="141" t="n">
        <v>19891</v>
      </c>
      <c r="I535" s="119" t="s">
        <v>1386</v>
      </c>
      <c r="J535" s="120" t="n">
        <v>7</v>
      </c>
      <c r="K535" s="121" t="n">
        <v>1</v>
      </c>
      <c r="L535" s="122"/>
      <c r="M535" s="123"/>
      <c r="N535" s="123"/>
      <c r="O535" s="123"/>
      <c r="P535" s="123"/>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1664</v>
      </c>
      <c r="B536" s="115" t="s">
        <v>1665</v>
      </c>
      <c r="C536" s="116" t="s">
        <v>1666</v>
      </c>
      <c r="D536" s="117" t="s">
        <v>18</v>
      </c>
      <c r="E536" s="117" t="n">
        <v>0</v>
      </c>
      <c r="F536" s="118" t="n">
        <v>9</v>
      </c>
      <c r="G536" s="118" t="n">
        <v>1</v>
      </c>
      <c r="H536" s="118" t="n">
        <v>1839</v>
      </c>
      <c r="I536" s="125" t="s">
        <v>1386</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1667</v>
      </c>
      <c r="B537" s="115" t="s">
        <v>1668</v>
      </c>
      <c r="C537" s="116" t="s">
        <v>932</v>
      </c>
      <c r="D537" s="117"/>
      <c r="E537" s="117" t="n">
        <v>0</v>
      </c>
      <c r="F537" s="118" t="s">
        <v>49</v>
      </c>
      <c r="G537" s="118" t="s">
        <v>49</v>
      </c>
      <c r="H537" s="118" t="n">
        <v>19892</v>
      </c>
      <c r="I537" s="125" t="s">
        <v>1386</v>
      </c>
      <c r="J537" s="120" t="n">
        <v>7</v>
      </c>
      <c r="K537" s="121" t="n">
        <v>1</v>
      </c>
      <c r="L537" s="126"/>
      <c r="M537" s="123"/>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1669</v>
      </c>
      <c r="B538" s="115" t="s">
        <v>1670</v>
      </c>
      <c r="C538" s="147" t="s">
        <v>1671</v>
      </c>
      <c r="D538" s="117"/>
      <c r="E538" s="117" t="n">
        <v>0</v>
      </c>
      <c r="F538" s="118" t="s">
        <v>49</v>
      </c>
      <c r="G538" s="118" t="s">
        <v>49</v>
      </c>
      <c r="H538" s="141" t="n">
        <v>1840</v>
      </c>
      <c r="I538" s="125" t="s">
        <v>1386</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1672</v>
      </c>
      <c r="B539" s="115" t="s">
        <v>1673</v>
      </c>
      <c r="C539" s="147" t="s">
        <v>515</v>
      </c>
      <c r="D539" s="117"/>
      <c r="E539" s="117" t="n">
        <v>0</v>
      </c>
      <c r="F539" s="118" t="s">
        <v>49</v>
      </c>
      <c r="G539" s="118" t="s">
        <v>49</v>
      </c>
      <c r="H539" s="141" t="n">
        <v>1838</v>
      </c>
      <c r="I539" s="125" t="s">
        <v>1386</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1674</v>
      </c>
      <c r="B540" s="115" t="s">
        <v>1675</v>
      </c>
      <c r="C540" s="147" t="s">
        <v>1676</v>
      </c>
      <c r="D540" s="117"/>
      <c r="E540" s="117" t="n">
        <v>0</v>
      </c>
      <c r="F540" s="118" t="s">
        <v>49</v>
      </c>
      <c r="G540" s="118" t="s">
        <v>49</v>
      </c>
      <c r="H540" s="141" t="n">
        <v>19893</v>
      </c>
      <c r="I540" s="125" t="s">
        <v>1386</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1677</v>
      </c>
      <c r="B541" s="115" t="s">
        <v>1678</v>
      </c>
      <c r="C541" s="147" t="s">
        <v>127</v>
      </c>
      <c r="D541" s="117" t="s">
        <v>18</v>
      </c>
      <c r="E541" s="117" t="n">
        <v>0</v>
      </c>
      <c r="F541" s="118" t="n">
        <v>12</v>
      </c>
      <c r="G541" s="118" t="n">
        <v>3</v>
      </c>
      <c r="H541" s="141" t="n">
        <v>1842</v>
      </c>
      <c r="I541" s="125" t="s">
        <v>1386</v>
      </c>
      <c r="J541" s="120" t="n">
        <v>7</v>
      </c>
      <c r="K541" s="121" t="n">
        <v>1</v>
      </c>
      <c r="L541" s="126"/>
      <c r="M541" s="123"/>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4" t="s">
        <v>1679</v>
      </c>
      <c r="B542" s="115" t="s">
        <v>1680</v>
      </c>
      <c r="C542" s="147" t="s">
        <v>932</v>
      </c>
      <c r="D542" s="117"/>
      <c r="E542" s="117" t="n">
        <v>0</v>
      </c>
      <c r="F542" s="141" t="s">
        <v>49</v>
      </c>
      <c r="G542" s="141" t="s">
        <v>49</v>
      </c>
      <c r="H542" s="141" t="n">
        <v>19894</v>
      </c>
      <c r="I542" s="125" t="s">
        <v>1386</v>
      </c>
      <c r="J542" s="120" t="n">
        <v>7</v>
      </c>
      <c r="K542" s="121" t="n">
        <v>1</v>
      </c>
      <c r="L542" s="126"/>
      <c r="M542" s="123"/>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4" t="s">
        <v>1681</v>
      </c>
      <c r="B543" s="115" t="s">
        <v>1682</v>
      </c>
      <c r="C543" s="116" t="s">
        <v>1683</v>
      </c>
      <c r="D543" s="117"/>
      <c r="E543" s="117" t="n">
        <v>0</v>
      </c>
      <c r="F543" s="118" t="s">
        <v>49</v>
      </c>
      <c r="G543" s="118" t="s">
        <v>49</v>
      </c>
      <c r="H543" s="118" t="n">
        <v>19895</v>
      </c>
      <c r="I543" s="125" t="s">
        <v>1386</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4" t="s">
        <v>1684</v>
      </c>
      <c r="B544" s="115" t="s">
        <v>1685</v>
      </c>
      <c r="C544" s="116" t="s">
        <v>127</v>
      </c>
      <c r="D544" s="117"/>
      <c r="E544" s="117" t="n">
        <v>0</v>
      </c>
      <c r="F544" s="118" t="s">
        <v>49</v>
      </c>
      <c r="G544" s="118" t="s">
        <v>49</v>
      </c>
      <c r="H544" s="118" t="n">
        <v>19896</v>
      </c>
      <c r="I544" s="125" t="s">
        <v>1386</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1686</v>
      </c>
      <c r="B545" s="115" t="s">
        <v>1687</v>
      </c>
      <c r="C545" s="147" t="s">
        <v>1688</v>
      </c>
      <c r="D545" s="117"/>
      <c r="E545" s="117" t="n">
        <v>0</v>
      </c>
      <c r="F545" s="118" t="s">
        <v>49</v>
      </c>
      <c r="G545" s="118" t="s">
        <v>49</v>
      </c>
      <c r="H545" s="141" t="n">
        <v>19897</v>
      </c>
      <c r="I545" s="125" t="s">
        <v>1386</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4" t="s">
        <v>1689</v>
      </c>
      <c r="B546" s="115" t="s">
        <v>1690</v>
      </c>
      <c r="C546" s="147" t="s">
        <v>127</v>
      </c>
      <c r="D546" s="117"/>
      <c r="E546" s="117" t="n">
        <v>0</v>
      </c>
      <c r="F546" s="118" t="s">
        <v>49</v>
      </c>
      <c r="G546" s="118" t="s">
        <v>49</v>
      </c>
      <c r="H546" s="141" t="n">
        <v>1841</v>
      </c>
      <c r="I546" s="125" t="s">
        <v>1386</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4" t="s">
        <v>1691</v>
      </c>
      <c r="B547" s="115" t="s">
        <v>1692</v>
      </c>
      <c r="C547" s="147" t="s">
        <v>1693</v>
      </c>
      <c r="D547" s="117"/>
      <c r="E547" s="117" t="n">
        <v>0</v>
      </c>
      <c r="F547" s="118" t="s">
        <v>49</v>
      </c>
      <c r="G547" s="118" t="s">
        <v>49</v>
      </c>
      <c r="H547" s="141" t="n">
        <v>19898</v>
      </c>
      <c r="I547" s="125" t="s">
        <v>1386</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4" t="s">
        <v>1694</v>
      </c>
      <c r="B548" s="115" t="s">
        <v>1695</v>
      </c>
      <c r="C548" s="147" t="s">
        <v>1696</v>
      </c>
      <c r="D548" s="117" t="s">
        <v>18</v>
      </c>
      <c r="E548" s="117" t="n">
        <v>0</v>
      </c>
      <c r="F548" s="118" t="n">
        <v>10</v>
      </c>
      <c r="G548" s="118" t="n">
        <v>2</v>
      </c>
      <c r="H548" s="141" t="n">
        <v>1594</v>
      </c>
      <c r="I548" s="125" t="s">
        <v>1386</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4" t="s">
        <v>1697</v>
      </c>
      <c r="B549" s="115" t="s">
        <v>1698</v>
      </c>
      <c r="C549" s="147" t="s">
        <v>1699</v>
      </c>
      <c r="D549" s="117" t="s">
        <v>18</v>
      </c>
      <c r="E549" s="117" t="n">
        <v>0</v>
      </c>
      <c r="F549" s="141" t="n">
        <v>11</v>
      </c>
      <c r="G549" s="141" t="n">
        <v>2</v>
      </c>
      <c r="H549" s="141" t="n">
        <v>1985</v>
      </c>
      <c r="I549" s="125" t="s">
        <v>1386</v>
      </c>
      <c r="J549" s="120" t="n">
        <v>7</v>
      </c>
      <c r="K549" s="121" t="n">
        <v>2</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4" t="s">
        <v>1700</v>
      </c>
      <c r="B550" s="115" t="s">
        <v>1701</v>
      </c>
      <c r="C550" s="116" t="s">
        <v>1702</v>
      </c>
      <c r="D550" s="117" t="s">
        <v>18</v>
      </c>
      <c r="E550" s="117" t="n">
        <v>0</v>
      </c>
      <c r="F550" s="118" t="n">
        <v>10</v>
      </c>
      <c r="G550" s="118" t="n">
        <v>2</v>
      </c>
      <c r="H550" s="118" t="n">
        <v>1988</v>
      </c>
      <c r="I550" s="125" t="s">
        <v>1386</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14" t="s">
        <v>1703</v>
      </c>
      <c r="B551" s="115" t="s">
        <v>1704</v>
      </c>
      <c r="C551" s="116" t="s">
        <v>1705</v>
      </c>
      <c r="D551" s="117"/>
      <c r="E551" s="117" t="n">
        <v>0</v>
      </c>
      <c r="F551" s="118" t="s">
        <v>49</v>
      </c>
      <c r="G551" s="118" t="s">
        <v>49</v>
      </c>
      <c r="H551" s="118" t="n">
        <v>19901</v>
      </c>
      <c r="I551" s="125" t="s">
        <v>1386</v>
      </c>
      <c r="J551" s="120" t="n">
        <v>7</v>
      </c>
      <c r="K551" s="121" t="n">
        <v>1</v>
      </c>
      <c r="L551" s="122"/>
      <c r="M551" s="123"/>
      <c r="N551" s="123"/>
      <c r="O551" s="123"/>
      <c r="P551" s="123"/>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4" t="s">
        <v>1706</v>
      </c>
      <c r="B552" s="115" t="s">
        <v>1707</v>
      </c>
      <c r="C552" s="116" t="s">
        <v>622</v>
      </c>
      <c r="D552" s="117" t="s">
        <v>18</v>
      </c>
      <c r="E552" s="117" t="n">
        <v>0</v>
      </c>
      <c r="F552" s="118" t="n">
        <v>9</v>
      </c>
      <c r="G552" s="118" t="n">
        <v>2</v>
      </c>
      <c r="H552" s="118" t="n">
        <v>31020</v>
      </c>
      <c r="I552" s="125" t="s">
        <v>1386</v>
      </c>
      <c r="J552" s="120" t="n">
        <v>7</v>
      </c>
      <c r="K552" s="121" t="n">
        <v>2</v>
      </c>
      <c r="L552" s="174" t="s">
        <v>1708</v>
      </c>
      <c r="M552" s="148" t="s">
        <v>1709</v>
      </c>
      <c r="N552" s="175"/>
      <c r="O552" s="123"/>
      <c r="P552" s="175"/>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14" t="s">
        <v>1710</v>
      </c>
      <c r="B553" s="115" t="s">
        <v>1711</v>
      </c>
      <c r="C553" s="116" t="s">
        <v>127</v>
      </c>
      <c r="D553" s="117"/>
      <c r="E553" s="117" t="n">
        <v>0</v>
      </c>
      <c r="F553" s="118" t="s">
        <v>49</v>
      </c>
      <c r="G553" s="118" t="s">
        <v>49</v>
      </c>
      <c r="H553" s="118" t="n">
        <v>19913</v>
      </c>
      <c r="I553" s="125" t="s">
        <v>1386</v>
      </c>
      <c r="J553" s="120" t="n">
        <v>7</v>
      </c>
      <c r="K553" s="121" t="n">
        <v>1</v>
      </c>
      <c r="L553" s="126"/>
      <c r="M553" s="148"/>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14" t="s">
        <v>1712</v>
      </c>
      <c r="B554" s="115" t="s">
        <v>1713</v>
      </c>
      <c r="C554" s="116" t="s">
        <v>127</v>
      </c>
      <c r="D554" s="117"/>
      <c r="E554" s="117" t="n">
        <v>0</v>
      </c>
      <c r="F554" s="118" t="s">
        <v>49</v>
      </c>
      <c r="G554" s="118" t="s">
        <v>49</v>
      </c>
      <c r="H554" s="118" t="n">
        <v>19931</v>
      </c>
      <c r="I554" s="125" t="s">
        <v>1386</v>
      </c>
      <c r="J554" s="120" t="n">
        <v>7</v>
      </c>
      <c r="K554" s="121" t="n">
        <v>4</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14" t="s">
        <v>1714</v>
      </c>
      <c r="B555" s="115" t="s">
        <v>1715</v>
      </c>
      <c r="C555" s="116" t="s">
        <v>332</v>
      </c>
      <c r="D555" s="117" t="s">
        <v>18</v>
      </c>
      <c r="E555" s="117" t="n">
        <v>0</v>
      </c>
      <c r="F555" s="118" t="n">
        <v>12</v>
      </c>
      <c r="G555" s="118" t="n">
        <v>3</v>
      </c>
      <c r="H555" s="118" t="n">
        <v>1640</v>
      </c>
      <c r="I555" s="125" t="s">
        <v>1386</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14" t="s">
        <v>1716</v>
      </c>
      <c r="B556" s="115" t="s">
        <v>1717</v>
      </c>
      <c r="C556" s="116" t="s">
        <v>1718</v>
      </c>
      <c r="D556" s="117" t="s">
        <v>18</v>
      </c>
      <c r="E556" s="117" t="n">
        <v>0</v>
      </c>
      <c r="F556" s="118" t="n">
        <v>13</v>
      </c>
      <c r="G556" s="118" t="n">
        <v>2</v>
      </c>
      <c r="H556" s="118" t="n">
        <v>1641</v>
      </c>
      <c r="I556" s="125" t="s">
        <v>1386</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4" t="s">
        <v>1719</v>
      </c>
      <c r="B557" s="115" t="s">
        <v>1720</v>
      </c>
      <c r="C557" s="116" t="s">
        <v>1721</v>
      </c>
      <c r="D557" s="117" t="s">
        <v>18</v>
      </c>
      <c r="E557" s="117" t="n">
        <v>0</v>
      </c>
      <c r="F557" s="118" t="n">
        <v>9</v>
      </c>
      <c r="G557" s="118" t="n">
        <v>2</v>
      </c>
      <c r="H557" s="118" t="n">
        <v>1642</v>
      </c>
      <c r="I557" s="125" t="s">
        <v>1386</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14" t="s">
        <v>1722</v>
      </c>
      <c r="B558" s="115" t="s">
        <v>1723</v>
      </c>
      <c r="C558" s="116" t="s">
        <v>1724</v>
      </c>
      <c r="D558" s="117" t="s">
        <v>18</v>
      </c>
      <c r="E558" s="117" t="n">
        <v>0</v>
      </c>
      <c r="F558" s="118" t="n">
        <v>20</v>
      </c>
      <c r="G558" s="118" t="n">
        <v>3</v>
      </c>
      <c r="H558" s="118" t="n">
        <v>1643</v>
      </c>
      <c r="I558" s="125" t="s">
        <v>1386</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14" t="s">
        <v>1725</v>
      </c>
      <c r="B559" s="115" t="s">
        <v>1726</v>
      </c>
      <c r="C559" s="116" t="s">
        <v>1727</v>
      </c>
      <c r="D559" s="117"/>
      <c r="E559" s="117" t="n">
        <v>0</v>
      </c>
      <c r="F559" s="118" t="s">
        <v>49</v>
      </c>
      <c r="G559" s="118" t="s">
        <v>49</v>
      </c>
      <c r="H559" s="118" t="n">
        <v>31591</v>
      </c>
      <c r="I559" s="125" t="s">
        <v>1386</v>
      </c>
      <c r="J559" s="120" t="n">
        <v>7</v>
      </c>
      <c r="K559" s="121" t="n">
        <v>1</v>
      </c>
      <c r="L559" s="126" t="s">
        <v>1728</v>
      </c>
      <c r="M559" s="123" t="s">
        <v>1729</v>
      </c>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14" t="s">
        <v>1730</v>
      </c>
      <c r="B560" s="115" t="s">
        <v>1731</v>
      </c>
      <c r="C560" s="116" t="s">
        <v>127</v>
      </c>
      <c r="D560" s="117" t="s">
        <v>18</v>
      </c>
      <c r="E560" s="117" t="n">
        <v>0</v>
      </c>
      <c r="F560" s="118" t="n">
        <v>6</v>
      </c>
      <c r="G560" s="118" t="n">
        <v>3</v>
      </c>
      <c r="H560" s="118" t="n">
        <v>1644</v>
      </c>
      <c r="I560" s="125" t="s">
        <v>1386</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4" t="s">
        <v>1732</v>
      </c>
      <c r="B561" s="115" t="s">
        <v>1733</v>
      </c>
      <c r="C561" s="116" t="s">
        <v>127</v>
      </c>
      <c r="D561" s="117" t="s">
        <v>18</v>
      </c>
      <c r="E561" s="117" t="n">
        <v>0</v>
      </c>
      <c r="F561" s="118" t="n">
        <v>7</v>
      </c>
      <c r="G561" s="118" t="n">
        <v>2</v>
      </c>
      <c r="H561" s="118" t="n">
        <v>1645</v>
      </c>
      <c r="I561" s="125" t="s">
        <v>1386</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4" t="s">
        <v>1734</v>
      </c>
      <c r="B562" s="115" t="s">
        <v>1735</v>
      </c>
      <c r="C562" s="116" t="s">
        <v>1736</v>
      </c>
      <c r="D562" s="117"/>
      <c r="E562" s="117" t="n">
        <v>0</v>
      </c>
      <c r="F562" s="118" t="s">
        <v>49</v>
      </c>
      <c r="G562" s="118" t="s">
        <v>49</v>
      </c>
      <c r="H562" s="118" t="n">
        <v>19933</v>
      </c>
      <c r="I562" s="125" t="s">
        <v>1386</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4" t="s">
        <v>1737</v>
      </c>
      <c r="B563" s="115" t="s">
        <v>1738</v>
      </c>
      <c r="C563" s="116" t="s">
        <v>1739</v>
      </c>
      <c r="D563" s="117"/>
      <c r="E563" s="117" t="n">
        <v>0</v>
      </c>
      <c r="F563" s="118" t="s">
        <v>49</v>
      </c>
      <c r="G563" s="118" t="s">
        <v>49</v>
      </c>
      <c r="H563" s="118" t="n">
        <v>19934</v>
      </c>
      <c r="I563" s="125" t="s">
        <v>1386</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4" t="s">
        <v>1740</v>
      </c>
      <c r="B564" s="115" t="s">
        <v>1741</v>
      </c>
      <c r="C564" s="116" t="s">
        <v>1742</v>
      </c>
      <c r="D564" s="117" t="s">
        <v>18</v>
      </c>
      <c r="E564" s="117" t="n">
        <v>0</v>
      </c>
      <c r="F564" s="118" t="n">
        <v>10</v>
      </c>
      <c r="G564" s="118" t="n">
        <v>1</v>
      </c>
      <c r="H564" s="118" t="n">
        <v>1646</v>
      </c>
      <c r="I564" s="125" t="s">
        <v>1386</v>
      </c>
      <c r="J564" s="120" t="n">
        <v>7</v>
      </c>
      <c r="K564" s="121" t="n">
        <v>1</v>
      </c>
      <c r="L564" s="126" t="s">
        <v>1743</v>
      </c>
      <c r="M564" s="123" t="s">
        <v>1744</v>
      </c>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4" t="s">
        <v>1745</v>
      </c>
      <c r="B565" s="115" t="s">
        <v>1746</v>
      </c>
      <c r="C565" s="116" t="s">
        <v>127</v>
      </c>
      <c r="D565" s="117" t="s">
        <v>18</v>
      </c>
      <c r="E565" s="117" t="n">
        <v>0</v>
      </c>
      <c r="F565" s="118" t="n">
        <v>13</v>
      </c>
      <c r="G565" s="118" t="n">
        <v>2</v>
      </c>
      <c r="H565" s="118" t="n">
        <v>1647</v>
      </c>
      <c r="I565" s="125" t="s">
        <v>1386</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4" t="s">
        <v>1747</v>
      </c>
      <c r="B566" s="115" t="s">
        <v>1748</v>
      </c>
      <c r="C566" s="116" t="s">
        <v>1749</v>
      </c>
      <c r="D566" s="117"/>
      <c r="E566" s="117" t="n">
        <v>0</v>
      </c>
      <c r="F566" s="118" t="s">
        <v>49</v>
      </c>
      <c r="G566" s="118" t="s">
        <v>49</v>
      </c>
      <c r="H566" s="118" t="n">
        <v>1648</v>
      </c>
      <c r="I566" s="125" t="s">
        <v>1386</v>
      </c>
      <c r="J566" s="120" t="n">
        <v>7</v>
      </c>
      <c r="K566" s="121" t="n">
        <v>1</v>
      </c>
      <c r="L566" s="126"/>
      <c r="M566" s="123"/>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1750</v>
      </c>
      <c r="B567" s="115" t="s">
        <v>1751</v>
      </c>
      <c r="C567" s="116" t="s">
        <v>127</v>
      </c>
      <c r="D567" s="117" t="s">
        <v>18</v>
      </c>
      <c r="E567" s="117" t="n">
        <v>0</v>
      </c>
      <c r="F567" s="118" t="n">
        <v>7</v>
      </c>
      <c r="G567" s="118" t="n">
        <v>3</v>
      </c>
      <c r="H567" s="118" t="n">
        <v>1649</v>
      </c>
      <c r="I567" s="125" t="s">
        <v>1386</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4" t="s">
        <v>1752</v>
      </c>
      <c r="B568" s="115" t="s">
        <v>1753</v>
      </c>
      <c r="C568" s="116" t="s">
        <v>932</v>
      </c>
      <c r="D568" s="117"/>
      <c r="E568" s="117" t="n">
        <v>0</v>
      </c>
      <c r="F568" s="118" t="s">
        <v>49</v>
      </c>
      <c r="G568" s="118" t="s">
        <v>49</v>
      </c>
      <c r="H568" s="118" t="n">
        <v>19935</v>
      </c>
      <c r="I568" s="125" t="s">
        <v>1386</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4" t="s">
        <v>1754</v>
      </c>
      <c r="B569" s="115" t="s">
        <v>1755</v>
      </c>
      <c r="C569" s="116" t="s">
        <v>932</v>
      </c>
      <c r="D569" s="117"/>
      <c r="E569" s="117" t="n">
        <v>0</v>
      </c>
      <c r="F569" s="118" t="s">
        <v>49</v>
      </c>
      <c r="G569" s="118" t="s">
        <v>49</v>
      </c>
      <c r="H569" s="118" t="n">
        <v>19936</v>
      </c>
      <c r="I569" s="125" t="s">
        <v>1386</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1756</v>
      </c>
      <c r="B570" s="115" t="s">
        <v>1757</v>
      </c>
      <c r="C570" s="116" t="s">
        <v>127</v>
      </c>
      <c r="D570" s="117" t="s">
        <v>18</v>
      </c>
      <c r="E570" s="117" t="n">
        <v>0</v>
      </c>
      <c r="F570" s="118" t="n">
        <v>12</v>
      </c>
      <c r="G570" s="118" t="n">
        <v>1</v>
      </c>
      <c r="H570" s="118" t="n">
        <v>1650</v>
      </c>
      <c r="I570" s="125" t="s">
        <v>1386</v>
      </c>
      <c r="J570" s="120" t="n">
        <v>7</v>
      </c>
      <c r="K570" s="121" t="n">
        <v>1</v>
      </c>
      <c r="L570" s="126" t="s">
        <v>1758</v>
      </c>
      <c r="M570" s="123" t="s">
        <v>1759</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1760</v>
      </c>
      <c r="B571" s="115" t="s">
        <v>1761</v>
      </c>
      <c r="C571" s="116" t="s">
        <v>932</v>
      </c>
      <c r="D571" s="117"/>
      <c r="E571" s="117" t="n">
        <v>0</v>
      </c>
      <c r="F571" s="118" t="s">
        <v>49</v>
      </c>
      <c r="G571" s="118" t="s">
        <v>49</v>
      </c>
      <c r="H571" s="118" t="n">
        <v>19938</v>
      </c>
      <c r="I571" s="125" t="s">
        <v>1386</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1762</v>
      </c>
      <c r="B572" s="115" t="s">
        <v>1763</v>
      </c>
      <c r="C572" s="116" t="s">
        <v>1764</v>
      </c>
      <c r="D572" s="117" t="s">
        <v>18</v>
      </c>
      <c r="E572" s="117" t="n">
        <v>0</v>
      </c>
      <c r="F572" s="118" t="n">
        <v>4</v>
      </c>
      <c r="G572" s="118" t="n">
        <v>3</v>
      </c>
      <c r="H572" s="118" t="n">
        <v>1652</v>
      </c>
      <c r="I572" s="125" t="s">
        <v>1386</v>
      </c>
      <c r="J572" s="120" t="n">
        <v>7</v>
      </c>
      <c r="K572" s="121" t="n">
        <v>1</v>
      </c>
      <c r="L572" s="126" t="s">
        <v>1765</v>
      </c>
      <c r="M572" s="123" t="s">
        <v>1766</v>
      </c>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1767</v>
      </c>
      <c r="B573" s="115" t="s">
        <v>1768</v>
      </c>
      <c r="C573" s="116" t="s">
        <v>1769</v>
      </c>
      <c r="D573" s="117" t="s">
        <v>18</v>
      </c>
      <c r="E573" s="117" t="n">
        <v>0</v>
      </c>
      <c r="F573" s="118" t="n">
        <v>10</v>
      </c>
      <c r="G573" s="118" t="n">
        <v>2</v>
      </c>
      <c r="H573" s="118" t="n">
        <v>1653</v>
      </c>
      <c r="I573" s="125" t="s">
        <v>1386</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1770</v>
      </c>
      <c r="B574" s="115" t="s">
        <v>1771</v>
      </c>
      <c r="C574" s="116" t="s">
        <v>127</v>
      </c>
      <c r="D574" s="117" t="s">
        <v>18</v>
      </c>
      <c r="E574" s="117" t="n">
        <v>0</v>
      </c>
      <c r="F574" s="118" t="n">
        <v>2</v>
      </c>
      <c r="G574" s="118" t="n">
        <v>2</v>
      </c>
      <c r="H574" s="118" t="n">
        <v>1655</v>
      </c>
      <c r="I574" s="125" t="s">
        <v>1386</v>
      </c>
      <c r="J574" s="120" t="n">
        <v>7</v>
      </c>
      <c r="K574" s="121" t="n">
        <v>1</v>
      </c>
      <c r="L574" s="126" t="s">
        <v>1772</v>
      </c>
      <c r="M574" s="123" t="s">
        <v>1773</v>
      </c>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1774</v>
      </c>
      <c r="B575" s="115" t="s">
        <v>1775</v>
      </c>
      <c r="C575" s="116" t="s">
        <v>127</v>
      </c>
      <c r="D575" s="117" t="s">
        <v>18</v>
      </c>
      <c r="E575" s="117" t="n">
        <v>0</v>
      </c>
      <c r="F575" s="118" t="n">
        <v>9</v>
      </c>
      <c r="G575" s="118" t="n">
        <v>2</v>
      </c>
      <c r="H575" s="118" t="n">
        <v>1656</v>
      </c>
      <c r="I575" s="125" t="s">
        <v>1386</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1776</v>
      </c>
      <c r="B576" s="115" t="s">
        <v>1777</v>
      </c>
      <c r="C576" s="116" t="s">
        <v>1778</v>
      </c>
      <c r="D576" s="117" t="s">
        <v>18</v>
      </c>
      <c r="E576" s="117" t="n">
        <v>0</v>
      </c>
      <c r="F576" s="118" t="n">
        <v>17</v>
      </c>
      <c r="G576" s="118" t="n">
        <v>3</v>
      </c>
      <c r="H576" s="118" t="n">
        <v>1657</v>
      </c>
      <c r="I576" s="125" t="s">
        <v>1386</v>
      </c>
      <c r="J576" s="120" t="n">
        <v>7</v>
      </c>
      <c r="K576" s="121" t="n">
        <v>1</v>
      </c>
      <c r="L576" s="126"/>
      <c r="M576" s="123"/>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1779</v>
      </c>
      <c r="B577" s="115" t="s">
        <v>1780</v>
      </c>
      <c r="C577" s="116" t="s">
        <v>1781</v>
      </c>
      <c r="D577" s="117" t="s">
        <v>18</v>
      </c>
      <c r="E577" s="117" t="n">
        <v>0</v>
      </c>
      <c r="F577" s="118" t="n">
        <v>13</v>
      </c>
      <c r="G577" s="118" t="n">
        <v>2</v>
      </c>
      <c r="H577" s="118" t="n">
        <v>1658</v>
      </c>
      <c r="I577" s="125" t="s">
        <v>1386</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14" t="s">
        <v>1782</v>
      </c>
      <c r="B578" s="115" t="s">
        <v>1783</v>
      </c>
      <c r="C578" s="116" t="s">
        <v>127</v>
      </c>
      <c r="D578" s="117" t="s">
        <v>18</v>
      </c>
      <c r="E578" s="117" t="n">
        <v>0</v>
      </c>
      <c r="F578" s="118" t="n">
        <v>9</v>
      </c>
      <c r="G578" s="118" t="n">
        <v>2</v>
      </c>
      <c r="H578" s="118" t="n">
        <v>1659</v>
      </c>
      <c r="I578" s="125" t="s">
        <v>1386</v>
      </c>
      <c r="J578" s="120" t="n">
        <v>7</v>
      </c>
      <c r="K578" s="121" t="n">
        <v>1</v>
      </c>
      <c r="L578" s="126" t="s">
        <v>1784</v>
      </c>
      <c r="M578" s="148" t="s">
        <v>1785</v>
      </c>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14" t="s">
        <v>1786</v>
      </c>
      <c r="B579" s="115" t="s">
        <v>1787</v>
      </c>
      <c r="C579" s="116" t="s">
        <v>1788</v>
      </c>
      <c r="D579" s="117"/>
      <c r="E579" s="117" t="n">
        <v>0</v>
      </c>
      <c r="F579" s="118" t="s">
        <v>49</v>
      </c>
      <c r="G579" s="118" t="s">
        <v>49</v>
      </c>
      <c r="H579" s="118" t="n">
        <v>19939</v>
      </c>
      <c r="I579" s="125" t="s">
        <v>1386</v>
      </c>
      <c r="J579" s="120" t="n">
        <v>7</v>
      </c>
      <c r="K579" s="121" t="n">
        <v>1</v>
      </c>
      <c r="L579" s="126"/>
      <c r="M579" s="148"/>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14" t="s">
        <v>1789</v>
      </c>
      <c r="B580" s="115" t="s">
        <v>1790</v>
      </c>
      <c r="C580" s="116" t="s">
        <v>1791</v>
      </c>
      <c r="D580" s="117"/>
      <c r="E580" s="117" t="n">
        <v>0</v>
      </c>
      <c r="F580" s="118" t="s">
        <v>49</v>
      </c>
      <c r="G580" s="118" t="s">
        <v>49</v>
      </c>
      <c r="H580" s="118" t="n">
        <v>19940</v>
      </c>
      <c r="I580" s="125" t="s">
        <v>1386</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4" t="s">
        <v>1792</v>
      </c>
      <c r="B581" s="115" t="s">
        <v>1793</v>
      </c>
      <c r="C581" s="116" t="s">
        <v>127</v>
      </c>
      <c r="D581" s="117"/>
      <c r="E581" s="117" t="n">
        <v>0</v>
      </c>
      <c r="F581" s="118" t="s">
        <v>49</v>
      </c>
      <c r="G581" s="118" t="s">
        <v>49</v>
      </c>
      <c r="H581" s="118" t="n">
        <v>1639</v>
      </c>
      <c r="I581" s="125" t="s">
        <v>1386</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4" t="s">
        <v>1794</v>
      </c>
      <c r="B582" s="115" t="s">
        <v>1795</v>
      </c>
      <c r="C582" s="116" t="s">
        <v>1796</v>
      </c>
      <c r="D582" s="117" t="s">
        <v>18</v>
      </c>
      <c r="E582" s="117" t="n">
        <v>0</v>
      </c>
      <c r="F582" s="118" t="n">
        <v>7</v>
      </c>
      <c r="G582" s="118" t="n">
        <v>2</v>
      </c>
      <c r="H582" s="118" t="n">
        <v>1661</v>
      </c>
      <c r="I582" s="125" t="s">
        <v>1386</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4" t="s">
        <v>1797</v>
      </c>
      <c r="B583" s="115" t="s">
        <v>1798</v>
      </c>
      <c r="C583" s="116" t="s">
        <v>1799</v>
      </c>
      <c r="D583" s="117"/>
      <c r="E583" s="117" t="n">
        <v>0</v>
      </c>
      <c r="F583" s="118" t="s">
        <v>49</v>
      </c>
      <c r="G583" s="118" t="s">
        <v>49</v>
      </c>
      <c r="H583" s="118" t="n">
        <v>19944</v>
      </c>
      <c r="I583" s="125" t="s">
        <v>1386</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4" t="s">
        <v>1800</v>
      </c>
      <c r="B584" s="115" t="s">
        <v>1801</v>
      </c>
      <c r="C584" s="116" t="s">
        <v>1802</v>
      </c>
      <c r="D584" s="117"/>
      <c r="E584" s="117" t="n">
        <v>0</v>
      </c>
      <c r="F584" s="118" t="s">
        <v>49</v>
      </c>
      <c r="G584" s="118" t="s">
        <v>49</v>
      </c>
      <c r="H584" s="118" t="n">
        <v>19945</v>
      </c>
      <c r="I584" s="125" t="s">
        <v>1386</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4" t="s">
        <v>1803</v>
      </c>
      <c r="B585" s="115" t="s">
        <v>1804</v>
      </c>
      <c r="C585" s="116" t="s">
        <v>1805</v>
      </c>
      <c r="D585" s="117"/>
      <c r="E585" s="117" t="n">
        <v>0</v>
      </c>
      <c r="F585" s="118" t="s">
        <v>49</v>
      </c>
      <c r="G585" s="118" t="s">
        <v>49</v>
      </c>
      <c r="H585" s="118" t="n">
        <v>19946</v>
      </c>
      <c r="I585" s="125" t="s">
        <v>1386</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4" t="s">
        <v>1806</v>
      </c>
      <c r="B586" s="115" t="s">
        <v>1807</v>
      </c>
      <c r="C586" s="116" t="s">
        <v>1808</v>
      </c>
      <c r="D586" s="117"/>
      <c r="E586" s="117" t="n">
        <v>0</v>
      </c>
      <c r="F586" s="118" t="s">
        <v>49</v>
      </c>
      <c r="G586" s="118" t="s">
        <v>49</v>
      </c>
      <c r="H586" s="118" t="n">
        <v>19947</v>
      </c>
      <c r="I586" s="125" t="s">
        <v>1386</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4" t="s">
        <v>1809</v>
      </c>
      <c r="B587" s="115" t="s">
        <v>1810</v>
      </c>
      <c r="C587" s="116" t="s">
        <v>1802</v>
      </c>
      <c r="D587" s="117"/>
      <c r="E587" s="117" t="n">
        <v>0</v>
      </c>
      <c r="F587" s="118" t="s">
        <v>49</v>
      </c>
      <c r="G587" s="118" t="s">
        <v>49</v>
      </c>
      <c r="H587" s="118" t="n">
        <v>19948</v>
      </c>
      <c r="I587" s="125" t="s">
        <v>1386</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4" t="s">
        <v>1811</v>
      </c>
      <c r="B588" s="115" t="s">
        <v>1812</v>
      </c>
      <c r="C588" s="116" t="s">
        <v>67</v>
      </c>
      <c r="D588" s="117"/>
      <c r="E588" s="117" t="n">
        <v>0</v>
      </c>
      <c r="F588" s="118" t="s">
        <v>49</v>
      </c>
      <c r="G588" s="118" t="s">
        <v>49</v>
      </c>
      <c r="H588" s="118" t="n">
        <v>19949</v>
      </c>
      <c r="I588" s="125" t="s">
        <v>1386</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14" t="s">
        <v>1813</v>
      </c>
      <c r="B589" s="115" t="s">
        <v>1814</v>
      </c>
      <c r="C589" s="116" t="s">
        <v>1815</v>
      </c>
      <c r="D589" s="117"/>
      <c r="E589" s="117" t="n">
        <v>0</v>
      </c>
      <c r="F589" s="118" t="s">
        <v>49</v>
      </c>
      <c r="G589" s="118" t="s">
        <v>49</v>
      </c>
      <c r="H589" s="118" t="n">
        <v>19950</v>
      </c>
      <c r="I589" s="125" t="s">
        <v>1386</v>
      </c>
      <c r="J589" s="120" t="n">
        <v>7</v>
      </c>
      <c r="K589" s="121" t="n">
        <v>1</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14" t="s">
        <v>1816</v>
      </c>
      <c r="B590" s="115" t="s">
        <v>1817</v>
      </c>
      <c r="C590" s="116" t="s">
        <v>1791</v>
      </c>
      <c r="D590" s="117"/>
      <c r="E590" s="117" t="n">
        <v>0</v>
      </c>
      <c r="F590" s="118" t="s">
        <v>49</v>
      </c>
      <c r="G590" s="118" t="s">
        <v>49</v>
      </c>
      <c r="H590" s="118" t="n">
        <v>19951</v>
      </c>
      <c r="I590" s="125" t="s">
        <v>1386</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4" t="s">
        <v>1818</v>
      </c>
      <c r="B591" s="115" t="s">
        <v>1819</v>
      </c>
      <c r="C591" s="116" t="s">
        <v>515</v>
      </c>
      <c r="D591" s="117"/>
      <c r="E591" s="117" t="n">
        <v>0</v>
      </c>
      <c r="F591" s="118" t="s">
        <v>49</v>
      </c>
      <c r="G591" s="118" t="s">
        <v>49</v>
      </c>
      <c r="H591" s="118" t="n">
        <v>19952</v>
      </c>
      <c r="I591" s="125" t="s">
        <v>1386</v>
      </c>
      <c r="J591" s="120" t="n">
        <v>7</v>
      </c>
      <c r="K591" s="121" t="n">
        <v>1</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1820</v>
      </c>
      <c r="B592" s="115" t="s">
        <v>1821</v>
      </c>
      <c r="C592" s="116" t="s">
        <v>1799</v>
      </c>
      <c r="D592" s="117"/>
      <c r="E592" s="117" t="n">
        <v>0</v>
      </c>
      <c r="F592" s="118" t="s">
        <v>49</v>
      </c>
      <c r="G592" s="118" t="s">
        <v>49</v>
      </c>
      <c r="H592" s="118" t="n">
        <v>19953</v>
      </c>
      <c r="I592" s="125" t="s">
        <v>1386</v>
      </c>
      <c r="J592" s="120" t="n">
        <v>7</v>
      </c>
      <c r="K592" s="121" t="n">
        <v>1</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4" t="s">
        <v>1822</v>
      </c>
      <c r="B593" s="115" t="s">
        <v>1823</v>
      </c>
      <c r="C593" s="116" t="s">
        <v>1788</v>
      </c>
      <c r="D593" s="117"/>
      <c r="E593" s="117" t="n">
        <v>0</v>
      </c>
      <c r="F593" s="118" t="s">
        <v>49</v>
      </c>
      <c r="G593" s="118" t="s">
        <v>49</v>
      </c>
      <c r="H593" s="118" t="n">
        <v>19954</v>
      </c>
      <c r="I593" s="125" t="s">
        <v>1386</v>
      </c>
      <c r="J593" s="120" t="n">
        <v>7</v>
      </c>
      <c r="K593" s="121" t="n">
        <v>1</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4" t="s">
        <v>1824</v>
      </c>
      <c r="B594" s="115" t="s">
        <v>1825</v>
      </c>
      <c r="C594" s="116" t="s">
        <v>1826</v>
      </c>
      <c r="D594" s="117"/>
      <c r="E594" s="117" t="n">
        <v>0</v>
      </c>
      <c r="F594" s="118" t="s">
        <v>49</v>
      </c>
      <c r="G594" s="118" t="s">
        <v>49</v>
      </c>
      <c r="H594" s="118" t="n">
        <v>20023</v>
      </c>
      <c r="I594" s="125" t="s">
        <v>1386</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4" t="s">
        <v>1827</v>
      </c>
      <c r="B595" s="115" t="s">
        <v>1828</v>
      </c>
      <c r="C595" s="116" t="s">
        <v>1829</v>
      </c>
      <c r="D595" s="117"/>
      <c r="E595" s="117" t="n">
        <v>0</v>
      </c>
      <c r="F595" s="118" t="s">
        <v>49</v>
      </c>
      <c r="G595" s="118" t="s">
        <v>49</v>
      </c>
      <c r="H595" s="118" t="n">
        <v>19955</v>
      </c>
      <c r="I595" s="125" t="s">
        <v>1386</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1830</v>
      </c>
      <c r="B596" s="115" t="s">
        <v>1831</v>
      </c>
      <c r="C596" s="116" t="s">
        <v>1788</v>
      </c>
      <c r="D596" s="117"/>
      <c r="E596" s="117" t="n">
        <v>0</v>
      </c>
      <c r="F596" s="118" t="s">
        <v>49</v>
      </c>
      <c r="G596" s="118" t="s">
        <v>49</v>
      </c>
      <c r="H596" s="118" t="n">
        <v>19956</v>
      </c>
      <c r="I596" s="125" t="s">
        <v>1386</v>
      </c>
      <c r="J596" s="120" t="n">
        <v>7</v>
      </c>
      <c r="K596" s="121" t="n">
        <v>1</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1832</v>
      </c>
      <c r="B597" s="115" t="s">
        <v>1833</v>
      </c>
      <c r="C597" s="116" t="s">
        <v>1815</v>
      </c>
      <c r="D597" s="117"/>
      <c r="E597" s="117" t="n">
        <v>0</v>
      </c>
      <c r="F597" s="118" t="s">
        <v>49</v>
      </c>
      <c r="G597" s="118" t="s">
        <v>49</v>
      </c>
      <c r="H597" s="118" t="n">
        <v>19957</v>
      </c>
      <c r="I597" s="125" t="s">
        <v>1386</v>
      </c>
      <c r="J597" s="120" t="n">
        <v>7</v>
      </c>
      <c r="K597" s="121" t="n">
        <v>1</v>
      </c>
      <c r="L597" s="126"/>
      <c r="M597" s="123"/>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1834</v>
      </c>
      <c r="B598" s="115" t="s">
        <v>1835</v>
      </c>
      <c r="C598" s="116" t="s">
        <v>1836</v>
      </c>
      <c r="D598" s="117"/>
      <c r="E598" s="117" t="n">
        <v>0</v>
      </c>
      <c r="F598" s="118" t="s">
        <v>49</v>
      </c>
      <c r="G598" s="118" t="s">
        <v>49</v>
      </c>
      <c r="H598" s="118" t="n">
        <v>19958</v>
      </c>
      <c r="I598" s="125" t="s">
        <v>1386</v>
      </c>
      <c r="J598" s="120" t="n">
        <v>7</v>
      </c>
      <c r="K598" s="121" t="n">
        <v>1</v>
      </c>
      <c r="L598" s="126"/>
      <c r="M598" s="123"/>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4" t="s">
        <v>1837</v>
      </c>
      <c r="B599" s="115" t="s">
        <v>1838</v>
      </c>
      <c r="C599" s="116" t="s">
        <v>1802</v>
      </c>
      <c r="D599" s="117"/>
      <c r="E599" s="117" t="n">
        <v>0</v>
      </c>
      <c r="F599" s="118" t="s">
        <v>49</v>
      </c>
      <c r="G599" s="118" t="s">
        <v>49</v>
      </c>
      <c r="H599" s="118" t="n">
        <v>19959</v>
      </c>
      <c r="I599" s="125" t="s">
        <v>1386</v>
      </c>
      <c r="J599" s="120" t="n">
        <v>7</v>
      </c>
      <c r="K599" s="121" t="n">
        <v>1</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4" t="s">
        <v>1839</v>
      </c>
      <c r="B600" s="115" t="s">
        <v>1840</v>
      </c>
      <c r="C600" s="116" t="s">
        <v>1841</v>
      </c>
      <c r="D600" s="117"/>
      <c r="E600" s="117" t="n">
        <v>0</v>
      </c>
      <c r="F600" s="118" t="s">
        <v>49</v>
      </c>
      <c r="G600" s="118" t="s">
        <v>49</v>
      </c>
      <c r="H600" s="118" t="n">
        <v>19960</v>
      </c>
      <c r="I600" s="125" t="s">
        <v>1386</v>
      </c>
      <c r="J600" s="120" t="n">
        <v>7</v>
      </c>
      <c r="K600" s="121" t="n">
        <v>1</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4" t="s">
        <v>1842</v>
      </c>
      <c r="B601" s="115" t="s">
        <v>1843</v>
      </c>
      <c r="C601" s="116" t="s">
        <v>1788</v>
      </c>
      <c r="D601" s="117"/>
      <c r="E601" s="117" t="n">
        <v>0</v>
      </c>
      <c r="F601" s="118" t="s">
        <v>49</v>
      </c>
      <c r="G601" s="118" t="s">
        <v>49</v>
      </c>
      <c r="H601" s="118" t="n">
        <v>19961</v>
      </c>
      <c r="I601" s="125" t="s">
        <v>1386</v>
      </c>
      <c r="J601" s="120" t="n">
        <v>7</v>
      </c>
      <c r="K601" s="121" t="n">
        <v>1</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1844</v>
      </c>
      <c r="B602" s="115" t="s">
        <v>1845</v>
      </c>
      <c r="C602" s="116" t="s">
        <v>1846</v>
      </c>
      <c r="D602" s="117"/>
      <c r="E602" s="117" t="n">
        <v>0</v>
      </c>
      <c r="F602" s="118" t="s">
        <v>49</v>
      </c>
      <c r="G602" s="118" t="s">
        <v>49</v>
      </c>
      <c r="H602" s="118" t="n">
        <v>20024</v>
      </c>
      <c r="I602" s="125" t="s">
        <v>1386</v>
      </c>
      <c r="J602" s="120" t="n">
        <v>7</v>
      </c>
      <c r="K602" s="121" t="n">
        <v>1</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4" t="s">
        <v>1847</v>
      </c>
      <c r="B603" s="115" t="s">
        <v>1848</v>
      </c>
      <c r="C603" s="116" t="s">
        <v>1849</v>
      </c>
      <c r="D603" s="117"/>
      <c r="E603" s="117" t="n">
        <v>0</v>
      </c>
      <c r="F603" s="118" t="s">
        <v>49</v>
      </c>
      <c r="G603" s="118" t="s">
        <v>49</v>
      </c>
      <c r="H603" s="118" t="n">
        <v>20025</v>
      </c>
      <c r="I603" s="125" t="s">
        <v>1386</v>
      </c>
      <c r="J603" s="120" t="n">
        <v>7</v>
      </c>
      <c r="K603" s="121" t="n">
        <v>1</v>
      </c>
      <c r="L603" s="126" t="s">
        <v>1850</v>
      </c>
      <c r="M603" s="123" t="s">
        <v>1851</v>
      </c>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14" t="s">
        <v>1852</v>
      </c>
      <c r="B604" s="115" t="s">
        <v>1853</v>
      </c>
      <c r="C604" s="116" t="s">
        <v>127</v>
      </c>
      <c r="D604" s="117" t="s">
        <v>18</v>
      </c>
      <c r="E604" s="117" t="n">
        <v>0</v>
      </c>
      <c r="F604" s="118" t="n">
        <v>11</v>
      </c>
      <c r="G604" s="118" t="n">
        <v>2</v>
      </c>
      <c r="H604" s="118" t="n">
        <v>1898</v>
      </c>
      <c r="I604" s="125" t="s">
        <v>1386</v>
      </c>
      <c r="J604" s="120" t="n">
        <v>7</v>
      </c>
      <c r="K604" s="121" t="n">
        <v>1</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1854</v>
      </c>
      <c r="B605" s="115" t="s">
        <v>1855</v>
      </c>
      <c r="C605" s="116" t="s">
        <v>1856</v>
      </c>
      <c r="D605" s="117"/>
      <c r="E605" s="117" t="n">
        <v>0</v>
      </c>
      <c r="F605" s="118" t="s">
        <v>49</v>
      </c>
      <c r="G605" s="118" t="s">
        <v>49</v>
      </c>
      <c r="H605" s="118" t="n">
        <v>19964</v>
      </c>
      <c r="I605" s="125" t="s">
        <v>1386</v>
      </c>
      <c r="J605" s="120" t="n">
        <v>7</v>
      </c>
      <c r="K605" s="121" t="n">
        <v>1</v>
      </c>
      <c r="L605" s="126"/>
      <c r="M605" s="123"/>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4" t="s">
        <v>1857</v>
      </c>
      <c r="B606" s="115" t="s">
        <v>1858</v>
      </c>
      <c r="C606" s="116" t="s">
        <v>1859</v>
      </c>
      <c r="D606" s="117"/>
      <c r="E606" s="117" t="n">
        <v>0</v>
      </c>
      <c r="F606" s="118" t="s">
        <v>49</v>
      </c>
      <c r="G606" s="118" t="s">
        <v>49</v>
      </c>
      <c r="H606" s="118" t="n">
        <v>1899</v>
      </c>
      <c r="I606" s="125" t="s">
        <v>1386</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14" t="s">
        <v>1860</v>
      </c>
      <c r="B607" s="115" t="s">
        <v>1861</v>
      </c>
      <c r="C607" s="116" t="s">
        <v>1862</v>
      </c>
      <c r="D607" s="117" t="s">
        <v>18</v>
      </c>
      <c r="E607" s="117" t="n">
        <v>0</v>
      </c>
      <c r="F607" s="118" t="n">
        <v>10</v>
      </c>
      <c r="G607" s="118" t="n">
        <v>2</v>
      </c>
      <c r="H607" s="118" t="n">
        <v>1901</v>
      </c>
      <c r="I607" s="125" t="s">
        <v>1386</v>
      </c>
      <c r="J607" s="120" t="n">
        <v>7</v>
      </c>
      <c r="K607" s="121" t="n">
        <v>1</v>
      </c>
      <c r="L607" s="126" t="s">
        <v>1863</v>
      </c>
      <c r="M607" s="123" t="s">
        <v>1864</v>
      </c>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1865</v>
      </c>
      <c r="B608" s="115" t="s">
        <v>1866</v>
      </c>
      <c r="C608" s="116" t="s">
        <v>1281</v>
      </c>
      <c r="D608" s="117" t="s">
        <v>18</v>
      </c>
      <c r="E608" s="117" t="n">
        <v>0</v>
      </c>
      <c r="F608" s="118" t="n">
        <v>10</v>
      </c>
      <c r="G608" s="118" t="n">
        <v>2</v>
      </c>
      <c r="H608" s="118" t="n">
        <v>1903</v>
      </c>
      <c r="I608" s="125" t="s">
        <v>1386</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4" t="s">
        <v>1867</v>
      </c>
      <c r="B609" s="115" t="s">
        <v>1868</v>
      </c>
      <c r="C609" s="116" t="s">
        <v>932</v>
      </c>
      <c r="D609" s="117"/>
      <c r="E609" s="117" t="n">
        <v>0</v>
      </c>
      <c r="F609" s="118" t="s">
        <v>49</v>
      </c>
      <c r="G609" s="118" t="s">
        <v>49</v>
      </c>
      <c r="H609" s="118" t="n">
        <v>19968</v>
      </c>
      <c r="I609" s="125" t="s">
        <v>1386</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4" t="s">
        <v>1869</v>
      </c>
      <c r="B610" s="115" t="s">
        <v>1870</v>
      </c>
      <c r="C610" s="116" t="s">
        <v>932</v>
      </c>
      <c r="D610" s="117"/>
      <c r="E610" s="117" t="n">
        <v>0</v>
      </c>
      <c r="F610" s="118" t="s">
        <v>49</v>
      </c>
      <c r="G610" s="118" t="s">
        <v>49</v>
      </c>
      <c r="H610" s="118" t="n">
        <v>19969</v>
      </c>
      <c r="I610" s="125" t="s">
        <v>1386</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4" t="s">
        <v>1871</v>
      </c>
      <c r="B611" s="115" t="s">
        <v>1872</v>
      </c>
      <c r="C611" s="116" t="s">
        <v>127</v>
      </c>
      <c r="D611" s="117" t="s">
        <v>18</v>
      </c>
      <c r="E611" s="117" t="n">
        <v>0</v>
      </c>
      <c r="F611" s="118" t="n">
        <v>12</v>
      </c>
      <c r="G611" s="118" t="n">
        <v>3</v>
      </c>
      <c r="H611" s="118" t="n">
        <v>1904</v>
      </c>
      <c r="I611" s="125" t="s">
        <v>1386</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4" t="s">
        <v>1873</v>
      </c>
      <c r="B612" s="115" t="s">
        <v>1874</v>
      </c>
      <c r="C612" s="116" t="s">
        <v>1875</v>
      </c>
      <c r="D612" s="117" t="s">
        <v>18</v>
      </c>
      <c r="E612" s="117" t="n">
        <v>0</v>
      </c>
      <c r="F612" s="118" t="n">
        <v>19</v>
      </c>
      <c r="G612" s="118" t="n">
        <v>3</v>
      </c>
      <c r="H612" s="118" t="n">
        <v>1905</v>
      </c>
      <c r="I612" s="125" t="s">
        <v>1386</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4" t="s">
        <v>1876</v>
      </c>
      <c r="B613" s="115" t="s">
        <v>1877</v>
      </c>
      <c r="C613" s="116" t="s">
        <v>1878</v>
      </c>
      <c r="D613" s="117" t="s">
        <v>18</v>
      </c>
      <c r="E613" s="117" t="n">
        <v>0</v>
      </c>
      <c r="F613" s="118" t="n">
        <v>19</v>
      </c>
      <c r="G613" s="118" t="n">
        <v>3</v>
      </c>
      <c r="H613" s="118" t="n">
        <v>1906</v>
      </c>
      <c r="I613" s="125" t="s">
        <v>1386</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4" t="s">
        <v>1879</v>
      </c>
      <c r="B614" s="115" t="s">
        <v>1880</v>
      </c>
      <c r="C614" s="116" t="s">
        <v>80</v>
      </c>
      <c r="D614" s="117" t="s">
        <v>18</v>
      </c>
      <c r="E614" s="117" t="n">
        <v>0</v>
      </c>
      <c r="F614" s="118" t="n">
        <v>12</v>
      </c>
      <c r="G614" s="118" t="n">
        <v>2</v>
      </c>
      <c r="H614" s="118" t="n">
        <v>1908</v>
      </c>
      <c r="I614" s="125" t="s">
        <v>1386</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4" t="s">
        <v>1881</v>
      </c>
      <c r="B615" s="115" t="s">
        <v>1882</v>
      </c>
      <c r="C615" s="116" t="s">
        <v>1883</v>
      </c>
      <c r="D615" s="117"/>
      <c r="E615" s="117" t="n">
        <v>0</v>
      </c>
      <c r="F615" s="118" t="s">
        <v>49</v>
      </c>
      <c r="G615" s="118" t="s">
        <v>49</v>
      </c>
      <c r="H615" s="118" t="n">
        <v>19972</v>
      </c>
      <c r="I615" s="125" t="s">
        <v>1386</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4" t="s">
        <v>1884</v>
      </c>
      <c r="B616" s="115" t="s">
        <v>1885</v>
      </c>
      <c r="C616" s="116" t="s">
        <v>80</v>
      </c>
      <c r="D616" s="117"/>
      <c r="E616" s="117" t="n">
        <v>0</v>
      </c>
      <c r="F616" s="118" t="s">
        <v>49</v>
      </c>
      <c r="G616" s="118" t="s">
        <v>49</v>
      </c>
      <c r="H616" s="118" t="n">
        <v>19973</v>
      </c>
      <c r="I616" s="125" t="s">
        <v>1386</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4" t="s">
        <v>1886</v>
      </c>
      <c r="B617" s="115" t="s">
        <v>1887</v>
      </c>
      <c r="C617" s="116" t="s">
        <v>1888</v>
      </c>
      <c r="D617" s="117"/>
      <c r="E617" s="117" t="n">
        <v>0</v>
      </c>
      <c r="F617" s="118" t="s">
        <v>49</v>
      </c>
      <c r="G617" s="118" t="s">
        <v>49</v>
      </c>
      <c r="H617" s="118" t="n">
        <v>1909</v>
      </c>
      <c r="I617" s="125" t="s">
        <v>1386</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1889</v>
      </c>
      <c r="B618" s="115" t="s">
        <v>1890</v>
      </c>
      <c r="C618" s="116" t="s">
        <v>1891</v>
      </c>
      <c r="D618" s="117"/>
      <c r="E618" s="117" t="n">
        <v>0</v>
      </c>
      <c r="F618" s="118" t="s">
        <v>49</v>
      </c>
      <c r="G618" s="118" t="s">
        <v>49</v>
      </c>
      <c r="H618" s="118" t="n">
        <v>19974</v>
      </c>
      <c r="I618" s="125" t="s">
        <v>1386</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1892</v>
      </c>
      <c r="B619" s="115" t="s">
        <v>1893</v>
      </c>
      <c r="C619" s="116" t="s">
        <v>1894</v>
      </c>
      <c r="D619" s="117"/>
      <c r="E619" s="117" t="n">
        <v>0</v>
      </c>
      <c r="F619" s="118" t="s">
        <v>49</v>
      </c>
      <c r="G619" s="118" t="s">
        <v>49</v>
      </c>
      <c r="H619" s="118" t="n">
        <v>19975</v>
      </c>
      <c r="I619" s="125" t="s">
        <v>1386</v>
      </c>
      <c r="J619" s="120" t="n">
        <v>7</v>
      </c>
      <c r="K619" s="121" t="n">
        <v>1</v>
      </c>
      <c r="L619" s="126"/>
      <c r="M619" s="176"/>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4" t="s">
        <v>1895</v>
      </c>
      <c r="B620" s="115" t="s">
        <v>1896</v>
      </c>
      <c r="C620" s="116" t="s">
        <v>1897</v>
      </c>
      <c r="D620" s="117" t="s">
        <v>18</v>
      </c>
      <c r="E620" s="117" t="n">
        <v>0</v>
      </c>
      <c r="F620" s="118" t="n">
        <v>13</v>
      </c>
      <c r="G620" s="118" t="n">
        <v>2</v>
      </c>
      <c r="H620" s="118" t="n">
        <v>29941</v>
      </c>
      <c r="I620" s="125" t="s">
        <v>1386</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4" t="s">
        <v>1898</v>
      </c>
      <c r="B621" s="115" t="s">
        <v>1899</v>
      </c>
      <c r="C621" s="116" t="s">
        <v>1888</v>
      </c>
      <c r="D621" s="117" t="s">
        <v>18</v>
      </c>
      <c r="E621" s="117" t="n">
        <v>0</v>
      </c>
      <c r="F621" s="118" t="n">
        <v>12</v>
      </c>
      <c r="G621" s="118" t="n">
        <v>1</v>
      </c>
      <c r="H621" s="118" t="n">
        <v>19976</v>
      </c>
      <c r="I621" s="125" t="s">
        <v>1386</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77" t="s">
        <v>1900</v>
      </c>
      <c r="B622" s="115" t="s">
        <v>1901</v>
      </c>
      <c r="C622" s="116" t="s">
        <v>1902</v>
      </c>
      <c r="D622" s="117"/>
      <c r="E622" s="117" t="n">
        <v>0</v>
      </c>
      <c r="F622" s="118" t="s">
        <v>49</v>
      </c>
      <c r="G622" s="118" t="s">
        <v>49</v>
      </c>
      <c r="H622" s="118" t="n">
        <v>1911</v>
      </c>
      <c r="I622" s="125" t="s">
        <v>1386</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78" t="s">
        <v>1903</v>
      </c>
      <c r="B623" s="115" t="s">
        <v>1904</v>
      </c>
      <c r="C623" s="116" t="s">
        <v>1905</v>
      </c>
      <c r="D623" s="117"/>
      <c r="E623" s="117" t="n">
        <v>0</v>
      </c>
      <c r="F623" s="118" t="s">
        <v>49</v>
      </c>
      <c r="G623" s="118" t="s">
        <v>49</v>
      </c>
      <c r="H623" s="118" t="n">
        <v>19979</v>
      </c>
      <c r="I623" s="125" t="s">
        <v>1386</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79" t="s">
        <v>1906</v>
      </c>
      <c r="B624" s="115" t="s">
        <v>1907</v>
      </c>
      <c r="C624" s="116" t="s">
        <v>1908</v>
      </c>
      <c r="D624" s="117" t="s">
        <v>18</v>
      </c>
      <c r="E624" s="117" t="n">
        <v>0</v>
      </c>
      <c r="F624" s="118" t="n">
        <v>11</v>
      </c>
      <c r="G624" s="118" t="n">
        <v>2</v>
      </c>
      <c r="H624" s="118" t="n">
        <v>1914</v>
      </c>
      <c r="I624" s="125" t="s">
        <v>1386</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14" t="s">
        <v>1909</v>
      </c>
      <c r="B625" s="115" t="s">
        <v>1910</v>
      </c>
      <c r="C625" s="116" t="s">
        <v>1911</v>
      </c>
      <c r="D625" s="117"/>
      <c r="E625" s="117" t="n">
        <v>0</v>
      </c>
      <c r="F625" s="118" t="s">
        <v>49</v>
      </c>
      <c r="G625" s="118" t="s">
        <v>49</v>
      </c>
      <c r="H625" s="118" t="n">
        <v>19980</v>
      </c>
      <c r="I625" s="125" t="s">
        <v>1386</v>
      </c>
      <c r="J625" s="120" t="n">
        <v>7</v>
      </c>
      <c r="K625" s="121" t="n">
        <v>1</v>
      </c>
      <c r="L625" s="126"/>
      <c r="M625" s="123"/>
      <c r="N625" s="127"/>
      <c r="O625" s="123"/>
      <c r="P625" s="127"/>
      <c r="Q625" s="124"/>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1912</v>
      </c>
      <c r="B626" s="115" t="s">
        <v>1913</v>
      </c>
      <c r="C626" s="116" t="s">
        <v>1914</v>
      </c>
      <c r="D626" s="117"/>
      <c r="E626" s="117" t="n">
        <v>0</v>
      </c>
      <c r="F626" s="118" t="s">
        <v>49</v>
      </c>
      <c r="G626" s="118" t="s">
        <v>49</v>
      </c>
      <c r="H626" s="118" t="n">
        <v>19981</v>
      </c>
      <c r="I626" s="125" t="s">
        <v>1386</v>
      </c>
      <c r="J626" s="120" t="n">
        <v>7</v>
      </c>
      <c r="K626" s="121" t="n">
        <v>1</v>
      </c>
      <c r="L626" s="126"/>
      <c r="M626" s="123"/>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14" t="s">
        <v>1915</v>
      </c>
      <c r="B627" s="115" t="s">
        <v>1916</v>
      </c>
      <c r="C627" s="116" t="s">
        <v>932</v>
      </c>
      <c r="D627" s="117"/>
      <c r="E627" s="117" t="n">
        <v>0</v>
      </c>
      <c r="F627" s="118" t="s">
        <v>49</v>
      </c>
      <c r="G627" s="118" t="s">
        <v>49</v>
      </c>
      <c r="H627" s="118" t="n">
        <v>19982</v>
      </c>
      <c r="I627" s="125" t="s">
        <v>1386</v>
      </c>
      <c r="J627" s="120" t="n">
        <v>7</v>
      </c>
      <c r="K627" s="121" t="n">
        <v>1</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1917</v>
      </c>
      <c r="B628" s="115" t="s">
        <v>1918</v>
      </c>
      <c r="C628" s="116" t="s">
        <v>436</v>
      </c>
      <c r="D628" s="117"/>
      <c r="E628" s="117" t="n">
        <v>0</v>
      </c>
      <c r="F628" s="118" t="s">
        <v>49</v>
      </c>
      <c r="G628" s="118" t="s">
        <v>49</v>
      </c>
      <c r="H628" s="118" t="n">
        <v>1915</v>
      </c>
      <c r="I628" s="125" t="s">
        <v>1386</v>
      </c>
      <c r="J628" s="120" t="n">
        <v>7</v>
      </c>
      <c r="K628" s="121" t="n">
        <v>1</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4" t="s">
        <v>1919</v>
      </c>
      <c r="B629" s="115" t="s">
        <v>1920</v>
      </c>
      <c r="C629" s="116" t="s">
        <v>1921</v>
      </c>
      <c r="D629" s="117"/>
      <c r="E629" s="117" t="n">
        <v>0</v>
      </c>
      <c r="F629" s="118" t="s">
        <v>49</v>
      </c>
      <c r="G629" s="118" t="s">
        <v>49</v>
      </c>
      <c r="H629" s="118" t="n">
        <v>19983</v>
      </c>
      <c r="I629" s="125" t="s">
        <v>1386</v>
      </c>
      <c r="J629" s="120" t="n">
        <v>7</v>
      </c>
      <c r="K629" s="121" t="n">
        <v>1</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1922</v>
      </c>
      <c r="B630" s="115" t="s">
        <v>1923</v>
      </c>
      <c r="C630" s="116" t="s">
        <v>1924</v>
      </c>
      <c r="D630" s="117"/>
      <c r="E630" s="117" t="n">
        <v>0</v>
      </c>
      <c r="F630" s="118" t="s">
        <v>49</v>
      </c>
      <c r="G630" s="118" t="s">
        <v>49</v>
      </c>
      <c r="H630" s="118" t="n">
        <v>19985</v>
      </c>
      <c r="I630" s="125" t="s">
        <v>1386</v>
      </c>
      <c r="J630" s="120" t="n">
        <v>7</v>
      </c>
      <c r="K630" s="121" t="n">
        <v>1</v>
      </c>
      <c r="L630" s="126"/>
      <c r="M630" s="123"/>
      <c r="N630" s="127"/>
      <c r="O630" s="123"/>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4" t="s">
        <v>1925</v>
      </c>
      <c r="B631" s="115" t="s">
        <v>1926</v>
      </c>
      <c r="C631" s="116" t="s">
        <v>1927</v>
      </c>
      <c r="D631" s="117"/>
      <c r="E631" s="117" t="n">
        <v>0</v>
      </c>
      <c r="F631" s="118" t="s">
        <v>49</v>
      </c>
      <c r="G631" s="118" t="s">
        <v>49</v>
      </c>
      <c r="H631" s="118" t="n">
        <v>19986</v>
      </c>
      <c r="I631" s="125" t="s">
        <v>1386</v>
      </c>
      <c r="J631" s="120" t="n">
        <v>7</v>
      </c>
      <c r="K631" s="121" t="n">
        <v>1</v>
      </c>
      <c r="L631" s="126"/>
      <c r="M631" s="123"/>
      <c r="N631" s="127"/>
      <c r="O631" s="123"/>
      <c r="P631" s="127"/>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1928</v>
      </c>
      <c r="B632" s="115" t="s">
        <v>1929</v>
      </c>
      <c r="C632" s="116" t="s">
        <v>1924</v>
      </c>
      <c r="D632" s="117"/>
      <c r="E632" s="117" t="n">
        <v>0</v>
      </c>
      <c r="F632" s="118" t="s">
        <v>49</v>
      </c>
      <c r="G632" s="118" t="s">
        <v>49</v>
      </c>
      <c r="H632" s="118" t="n">
        <v>19987</v>
      </c>
      <c r="I632" s="125" t="s">
        <v>1386</v>
      </c>
      <c r="J632" s="120" t="n">
        <v>7</v>
      </c>
      <c r="K632" s="121" t="n">
        <v>1</v>
      </c>
      <c r="L632" s="126"/>
      <c r="M632" s="123"/>
      <c r="N632" s="127"/>
      <c r="O632" s="123"/>
      <c r="P632" s="127"/>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14" t="s">
        <v>1930</v>
      </c>
      <c r="B633" s="115" t="s">
        <v>1931</v>
      </c>
      <c r="C633" s="116" t="s">
        <v>1932</v>
      </c>
      <c r="D633" s="117"/>
      <c r="E633" s="117" t="n">
        <v>0</v>
      </c>
      <c r="F633" s="118" t="s">
        <v>49</v>
      </c>
      <c r="G633" s="118" t="s">
        <v>49</v>
      </c>
      <c r="H633" s="118" t="n">
        <v>20011</v>
      </c>
      <c r="I633" s="125" t="s">
        <v>1386</v>
      </c>
      <c r="J633" s="120" t="n">
        <v>7</v>
      </c>
      <c r="K633" s="121" t="n">
        <v>1</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14" t="s">
        <v>1933</v>
      </c>
      <c r="B634" s="115" t="s">
        <v>1934</v>
      </c>
      <c r="C634" s="116" t="s">
        <v>1935</v>
      </c>
      <c r="D634" s="117"/>
      <c r="E634" s="117" t="n">
        <v>0</v>
      </c>
      <c r="F634" s="118" t="s">
        <v>49</v>
      </c>
      <c r="G634" s="118" t="s">
        <v>49</v>
      </c>
      <c r="H634" s="118" t="n">
        <v>20012</v>
      </c>
      <c r="I634" s="125" t="s">
        <v>1386</v>
      </c>
      <c r="J634" s="120" t="n">
        <v>7</v>
      </c>
      <c r="K634" s="121" t="n">
        <v>1</v>
      </c>
      <c r="L634" s="126"/>
      <c r="M634" s="123"/>
      <c r="N634" s="127"/>
      <c r="O634" s="123"/>
      <c r="P634" s="127"/>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4" t="s">
        <v>1936</v>
      </c>
      <c r="B635" s="115" t="s">
        <v>1937</v>
      </c>
      <c r="C635" s="116" t="s">
        <v>127</v>
      </c>
      <c r="D635" s="117"/>
      <c r="E635" s="117" t="n">
        <v>0</v>
      </c>
      <c r="F635" s="118" t="s">
        <v>49</v>
      </c>
      <c r="G635" s="118" t="s">
        <v>49</v>
      </c>
      <c r="H635" s="118" t="n">
        <v>1666</v>
      </c>
      <c r="I635" s="125" t="s">
        <v>1386</v>
      </c>
      <c r="J635" s="120" t="n">
        <v>7</v>
      </c>
      <c r="K635" s="121" t="n">
        <v>1</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4" t="s">
        <v>1938</v>
      </c>
      <c r="B636" s="115" t="s">
        <v>1939</v>
      </c>
      <c r="C636" s="116" t="s">
        <v>1361</v>
      </c>
      <c r="D636" s="117"/>
      <c r="E636" s="117" t="n">
        <v>0</v>
      </c>
      <c r="F636" s="118" t="s">
        <v>49</v>
      </c>
      <c r="G636" s="118" t="s">
        <v>49</v>
      </c>
      <c r="H636" s="118" t="n">
        <v>20017</v>
      </c>
      <c r="I636" s="125" t="s">
        <v>1386</v>
      </c>
      <c r="J636" s="120" t="n">
        <v>7</v>
      </c>
      <c r="K636" s="121" t="n">
        <v>2</v>
      </c>
      <c r="L636" s="126"/>
      <c r="M636" s="123"/>
      <c r="N636" s="127"/>
      <c r="O636" s="123"/>
      <c r="P636" s="127"/>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4" t="s">
        <v>1940</v>
      </c>
      <c r="B637" s="115" t="s">
        <v>1941</v>
      </c>
      <c r="C637" s="116" t="s">
        <v>1942</v>
      </c>
      <c r="D637" s="117"/>
      <c r="E637" s="117" t="n">
        <v>0</v>
      </c>
      <c r="F637" s="118" t="s">
        <v>49</v>
      </c>
      <c r="G637" s="118" t="s">
        <v>49</v>
      </c>
      <c r="H637" s="118" t="n">
        <v>20018</v>
      </c>
      <c r="I637" s="125" t="s">
        <v>1386</v>
      </c>
      <c r="J637" s="120" t="n">
        <v>7</v>
      </c>
      <c r="K637" s="121" t="n">
        <v>1</v>
      </c>
      <c r="L637" s="126"/>
      <c r="M637" s="123"/>
      <c r="N637" s="127"/>
      <c r="O637" s="123"/>
      <c r="P637" s="127"/>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4" t="s">
        <v>1943</v>
      </c>
      <c r="B638" s="115" t="s">
        <v>1944</v>
      </c>
      <c r="C638" s="116" t="s">
        <v>1945</v>
      </c>
      <c r="D638" s="117"/>
      <c r="E638" s="117" t="n">
        <v>0</v>
      </c>
      <c r="F638" s="118" t="s">
        <v>49</v>
      </c>
      <c r="G638" s="118" t="s">
        <v>49</v>
      </c>
      <c r="H638" s="118" t="n">
        <v>20019</v>
      </c>
      <c r="I638" s="125" t="s">
        <v>1386</v>
      </c>
      <c r="J638" s="120" t="n">
        <v>7</v>
      </c>
      <c r="K638" s="121" t="n">
        <v>2</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4" t="s">
        <v>1946</v>
      </c>
      <c r="B639" s="115" t="s">
        <v>1947</v>
      </c>
      <c r="C639" s="116" t="s">
        <v>127</v>
      </c>
      <c r="D639" s="117" t="s">
        <v>18</v>
      </c>
      <c r="E639" s="117" t="n">
        <v>0</v>
      </c>
      <c r="F639" s="118" t="n">
        <v>6</v>
      </c>
      <c r="G639" s="118" t="n">
        <v>2</v>
      </c>
      <c r="H639" s="118" t="n">
        <v>1453</v>
      </c>
      <c r="I639" s="125" t="s">
        <v>1386</v>
      </c>
      <c r="J639" s="120" t="n">
        <v>7</v>
      </c>
      <c r="K639" s="121" t="n">
        <v>2</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4" t="s">
        <v>1948</v>
      </c>
      <c r="B640" s="115" t="s">
        <v>1949</v>
      </c>
      <c r="C640" s="116" t="s">
        <v>127</v>
      </c>
      <c r="D640" s="117"/>
      <c r="E640" s="117" t="n">
        <v>0</v>
      </c>
      <c r="F640" s="118" t="s">
        <v>49</v>
      </c>
      <c r="G640" s="118" t="s">
        <v>49</v>
      </c>
      <c r="H640" s="118" t="n">
        <v>1452</v>
      </c>
      <c r="I640" s="125" t="s">
        <v>1386</v>
      </c>
      <c r="J640" s="120" t="n">
        <v>7</v>
      </c>
      <c r="K640" s="121" t="n">
        <v>2</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4" t="s">
        <v>1950</v>
      </c>
      <c r="B641" s="115" t="s">
        <v>1951</v>
      </c>
      <c r="C641" s="116" t="s">
        <v>1952</v>
      </c>
      <c r="D641" s="117"/>
      <c r="E641" s="117" t="n">
        <v>0</v>
      </c>
      <c r="F641" s="118" t="s">
        <v>49</v>
      </c>
      <c r="G641" s="118" t="s">
        <v>49</v>
      </c>
      <c r="H641" s="118" t="n">
        <v>20020</v>
      </c>
      <c r="I641" s="125" t="s">
        <v>1386</v>
      </c>
      <c r="J641" s="120" t="n">
        <v>7</v>
      </c>
      <c r="K641" s="121" t="n">
        <v>1</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14" t="s">
        <v>1953</v>
      </c>
      <c r="B642" s="115" t="s">
        <v>1954</v>
      </c>
      <c r="C642" s="116" t="s">
        <v>1955</v>
      </c>
      <c r="D642" s="117"/>
      <c r="E642" s="117" t="n">
        <v>0</v>
      </c>
      <c r="F642" s="118" t="s">
        <v>49</v>
      </c>
      <c r="G642" s="118" t="s">
        <v>49</v>
      </c>
      <c r="H642" s="118" t="n">
        <v>19690</v>
      </c>
      <c r="I642" s="125" t="s">
        <v>1386</v>
      </c>
      <c r="J642" s="120" t="n">
        <v>7</v>
      </c>
      <c r="K642" s="121" t="n">
        <v>1</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1956</v>
      </c>
      <c r="B643" s="115" t="s">
        <v>1957</v>
      </c>
      <c r="C643" s="116" t="s">
        <v>1516</v>
      </c>
      <c r="D643" s="117" t="s">
        <v>18</v>
      </c>
      <c r="E643" s="117" t="n">
        <v>0</v>
      </c>
      <c r="F643" s="118" t="n">
        <v>19</v>
      </c>
      <c r="G643" s="118" t="n">
        <v>3</v>
      </c>
      <c r="H643" s="118" t="n">
        <v>1669</v>
      </c>
      <c r="I643" s="125" t="s">
        <v>1386</v>
      </c>
      <c r="J643" s="120" t="n">
        <v>7</v>
      </c>
      <c r="K643" s="121" t="n">
        <v>2</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1958</v>
      </c>
      <c r="B644" s="115" t="s">
        <v>1959</v>
      </c>
      <c r="C644" s="116" t="s">
        <v>932</v>
      </c>
      <c r="D644" s="117"/>
      <c r="E644" s="117" t="n">
        <v>0</v>
      </c>
      <c r="F644" s="118" t="s">
        <v>49</v>
      </c>
      <c r="G644" s="118" t="s">
        <v>49</v>
      </c>
      <c r="H644" s="118" t="n">
        <v>19692</v>
      </c>
      <c r="I644" s="125" t="s">
        <v>1386</v>
      </c>
      <c r="J644" s="120" t="n">
        <v>7</v>
      </c>
      <c r="K644" s="121" t="n">
        <v>2</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4" t="s">
        <v>1960</v>
      </c>
      <c r="B645" s="115" t="s">
        <v>1961</v>
      </c>
      <c r="C645" s="116" t="s">
        <v>1962</v>
      </c>
      <c r="D645" s="117"/>
      <c r="E645" s="117" t="n">
        <v>0</v>
      </c>
      <c r="F645" s="118" t="s">
        <v>49</v>
      </c>
      <c r="G645" s="118" t="s">
        <v>49</v>
      </c>
      <c r="H645" s="118" t="n">
        <v>1670</v>
      </c>
      <c r="I645" s="125" t="s">
        <v>1386</v>
      </c>
      <c r="J645" s="120" t="n">
        <v>7</v>
      </c>
      <c r="K645" s="121" t="n">
        <v>2</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4" t="s">
        <v>1963</v>
      </c>
      <c r="B646" s="115" t="s">
        <v>1964</v>
      </c>
      <c r="C646" s="116" t="s">
        <v>1962</v>
      </c>
      <c r="D646" s="117" t="s">
        <v>18</v>
      </c>
      <c r="E646" s="117" t="n">
        <v>0</v>
      </c>
      <c r="F646" s="118" t="n">
        <v>13</v>
      </c>
      <c r="G646" s="118" t="n">
        <v>2</v>
      </c>
      <c r="H646" s="118" t="n">
        <v>19694</v>
      </c>
      <c r="I646" s="125" t="s">
        <v>1386</v>
      </c>
      <c r="J646" s="120" t="n">
        <v>7</v>
      </c>
      <c r="K646" s="121" t="n">
        <v>2</v>
      </c>
      <c r="L646" s="126"/>
      <c r="M646" s="123"/>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4" t="s">
        <v>1965</v>
      </c>
      <c r="B647" s="115" t="s">
        <v>1966</v>
      </c>
      <c r="C647" s="116" t="s">
        <v>1962</v>
      </c>
      <c r="D647" s="117" t="s">
        <v>18</v>
      </c>
      <c r="E647" s="117" t="n">
        <v>0</v>
      </c>
      <c r="F647" s="118" t="n">
        <v>7</v>
      </c>
      <c r="G647" s="118" t="n">
        <v>1</v>
      </c>
      <c r="H647" s="118" t="n">
        <v>19695</v>
      </c>
      <c r="I647" s="125" t="s">
        <v>1386</v>
      </c>
      <c r="J647" s="120" t="n">
        <v>7</v>
      </c>
      <c r="K647" s="121" t="n">
        <v>2</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14" t="s">
        <v>1967</v>
      </c>
      <c r="B648" s="115" t="s">
        <v>1968</v>
      </c>
      <c r="C648" s="116" t="s">
        <v>1969</v>
      </c>
      <c r="D648" s="117"/>
      <c r="E648" s="117" t="n">
        <v>0</v>
      </c>
      <c r="F648" s="118" t="s">
        <v>49</v>
      </c>
      <c r="G648" s="118" t="s">
        <v>49</v>
      </c>
      <c r="H648" s="118" t="n">
        <v>19700</v>
      </c>
      <c r="I648" s="125" t="s">
        <v>1386</v>
      </c>
      <c r="J648" s="120" t="n">
        <v>7</v>
      </c>
      <c r="K648" s="121" t="n">
        <v>2</v>
      </c>
      <c r="L648" s="126"/>
      <c r="M648" s="123"/>
      <c r="N648" s="127"/>
      <c r="O648" s="123"/>
      <c r="P648" s="127"/>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4" t="s">
        <v>1970</v>
      </c>
      <c r="B649" s="115" t="s">
        <v>1971</v>
      </c>
      <c r="C649" s="116" t="s">
        <v>1693</v>
      </c>
      <c r="D649" s="117"/>
      <c r="E649" s="117" t="n">
        <v>0</v>
      </c>
      <c r="F649" s="118" t="s">
        <v>49</v>
      </c>
      <c r="G649" s="118" t="s">
        <v>49</v>
      </c>
      <c r="H649" s="118" t="n">
        <v>19701</v>
      </c>
      <c r="I649" s="125" t="s">
        <v>1386</v>
      </c>
      <c r="J649" s="120" t="n">
        <v>7</v>
      </c>
      <c r="K649" s="121" t="n">
        <v>2</v>
      </c>
      <c r="L649" s="126"/>
      <c r="M649" s="123"/>
      <c r="N649" s="127"/>
      <c r="O649" s="123"/>
      <c r="P649" s="127"/>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4" t="s">
        <v>1972</v>
      </c>
      <c r="B650" s="115" t="s">
        <v>1973</v>
      </c>
      <c r="C650" s="116" t="s">
        <v>1974</v>
      </c>
      <c r="D650" s="117"/>
      <c r="E650" s="117" t="n">
        <v>0</v>
      </c>
      <c r="F650" s="118" t="s">
        <v>49</v>
      </c>
      <c r="G650" s="118" t="s">
        <v>49</v>
      </c>
      <c r="H650" s="118" t="n">
        <v>19702</v>
      </c>
      <c r="I650" s="125" t="s">
        <v>1386</v>
      </c>
      <c r="J650" s="120" t="n">
        <v>7</v>
      </c>
      <c r="K650" s="121" t="n">
        <v>2</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4" t="s">
        <v>1975</v>
      </c>
      <c r="B651" s="115" t="s">
        <v>1976</v>
      </c>
      <c r="C651" s="116" t="s">
        <v>1977</v>
      </c>
      <c r="D651" s="117" t="s">
        <v>18</v>
      </c>
      <c r="E651" s="117" t="n">
        <v>0</v>
      </c>
      <c r="F651" s="118" t="n">
        <v>15</v>
      </c>
      <c r="G651" s="118" t="n">
        <v>3</v>
      </c>
      <c r="H651" s="118" t="n">
        <v>1672</v>
      </c>
      <c r="I651" s="125" t="s">
        <v>1386</v>
      </c>
      <c r="J651" s="120" t="n">
        <v>7</v>
      </c>
      <c r="K651" s="121" t="n">
        <v>2</v>
      </c>
      <c r="L651" s="126"/>
      <c r="M651" s="123"/>
      <c r="N651" s="127"/>
      <c r="O651" s="123"/>
      <c r="P651" s="127"/>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14" t="s">
        <v>1978</v>
      </c>
      <c r="B652" s="115" t="s">
        <v>1979</v>
      </c>
      <c r="C652" s="116" t="s">
        <v>127</v>
      </c>
      <c r="D652" s="117"/>
      <c r="E652" s="117" t="n">
        <v>0</v>
      </c>
      <c r="F652" s="118" t="s">
        <v>49</v>
      </c>
      <c r="G652" s="118" t="s">
        <v>49</v>
      </c>
      <c r="H652" s="118" t="n">
        <v>19703</v>
      </c>
      <c r="I652" s="125" t="s">
        <v>1386</v>
      </c>
      <c r="J652" s="120" t="n">
        <v>7</v>
      </c>
      <c r="K652" s="121" t="n">
        <v>2</v>
      </c>
      <c r="L652" s="126"/>
      <c r="M652" s="123"/>
      <c r="N652" s="127"/>
      <c r="O652" s="123"/>
      <c r="P652" s="127"/>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4" t="s">
        <v>1980</v>
      </c>
      <c r="B653" s="115" t="s">
        <v>1981</v>
      </c>
      <c r="C653" s="116" t="s">
        <v>127</v>
      </c>
      <c r="D653" s="117"/>
      <c r="E653" s="117" t="n">
        <v>0</v>
      </c>
      <c r="F653" s="118" t="s">
        <v>49</v>
      </c>
      <c r="G653" s="118" t="s">
        <v>49</v>
      </c>
      <c r="H653" s="118" t="n">
        <v>1668</v>
      </c>
      <c r="I653" s="125" t="s">
        <v>1386</v>
      </c>
      <c r="J653" s="120" t="n">
        <v>7</v>
      </c>
      <c r="K653" s="121" t="n">
        <v>2</v>
      </c>
      <c r="L653" s="126"/>
      <c r="M653" s="123"/>
      <c r="N653" s="127"/>
      <c r="O653" s="123"/>
      <c r="P653" s="127"/>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4" t="s">
        <v>1982</v>
      </c>
      <c r="B654" s="115" t="s">
        <v>1983</v>
      </c>
      <c r="C654" s="116" t="s">
        <v>1984</v>
      </c>
      <c r="D654" s="117" t="s">
        <v>18</v>
      </c>
      <c r="E654" s="117" t="n">
        <v>0</v>
      </c>
      <c r="F654" s="118" t="n">
        <v>6</v>
      </c>
      <c r="G654" s="118" t="n">
        <v>2</v>
      </c>
      <c r="H654" s="118" t="n">
        <v>1630</v>
      </c>
      <c r="I654" s="125" t="s">
        <v>1386</v>
      </c>
      <c r="J654" s="120" t="n">
        <v>7</v>
      </c>
      <c r="K654" s="121" t="n">
        <v>1</v>
      </c>
      <c r="L654" s="126" t="s">
        <v>1985</v>
      </c>
      <c r="M654" s="123" t="s">
        <v>1986</v>
      </c>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4" t="s">
        <v>1987</v>
      </c>
      <c r="B655" s="115" t="s">
        <v>1988</v>
      </c>
      <c r="C655" s="116" t="s">
        <v>127</v>
      </c>
      <c r="D655" s="117"/>
      <c r="E655" s="117" t="n">
        <v>0</v>
      </c>
      <c r="F655" s="118" t="s">
        <v>49</v>
      </c>
      <c r="G655" s="118" t="s">
        <v>49</v>
      </c>
      <c r="H655" s="118" t="n">
        <v>1596</v>
      </c>
      <c r="I655" s="125" t="s">
        <v>1386</v>
      </c>
      <c r="J655" s="120" t="n">
        <v>7</v>
      </c>
      <c r="K655" s="121" t="n">
        <v>1</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4" t="s">
        <v>1989</v>
      </c>
      <c r="B656" s="115" t="s">
        <v>1990</v>
      </c>
      <c r="C656" s="116" t="s">
        <v>127</v>
      </c>
      <c r="D656" s="117"/>
      <c r="E656" s="117" t="n">
        <v>0</v>
      </c>
      <c r="F656" s="118" t="s">
        <v>49</v>
      </c>
      <c r="G656" s="118" t="s">
        <v>49</v>
      </c>
      <c r="H656" s="118" t="n">
        <v>19716</v>
      </c>
      <c r="I656" s="125" t="s">
        <v>1386</v>
      </c>
      <c r="J656" s="120" t="n">
        <v>7</v>
      </c>
      <c r="K656" s="121" t="n">
        <v>1</v>
      </c>
      <c r="L656" s="126"/>
      <c r="M656" s="123"/>
      <c r="N656" s="127"/>
      <c r="O656" s="123"/>
      <c r="P656" s="127"/>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4" t="s">
        <v>1991</v>
      </c>
      <c r="B657" s="115" t="s">
        <v>1992</v>
      </c>
      <c r="C657" s="116" t="s">
        <v>127</v>
      </c>
      <c r="D657" s="117" t="s">
        <v>18</v>
      </c>
      <c r="E657" s="117" t="n">
        <v>0</v>
      </c>
      <c r="F657" s="118" t="n">
        <v>10</v>
      </c>
      <c r="G657" s="118" t="n">
        <v>3</v>
      </c>
      <c r="H657" s="118" t="n">
        <v>1968</v>
      </c>
      <c r="I657" s="125" t="s">
        <v>1386</v>
      </c>
      <c r="J657" s="120" t="n">
        <v>7</v>
      </c>
      <c r="K657" s="121" t="n">
        <v>1</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4" t="s">
        <v>1993</v>
      </c>
      <c r="B658" s="115" t="s">
        <v>1994</v>
      </c>
      <c r="C658" s="116" t="s">
        <v>1528</v>
      </c>
      <c r="D658" s="117"/>
      <c r="E658" s="117" t="n">
        <v>0</v>
      </c>
      <c r="F658" s="118" t="s">
        <v>49</v>
      </c>
      <c r="G658" s="118" t="s">
        <v>49</v>
      </c>
      <c r="H658" s="118" t="n">
        <v>19726</v>
      </c>
      <c r="I658" s="125" t="s">
        <v>1386</v>
      </c>
      <c r="J658" s="120" t="n">
        <v>7</v>
      </c>
      <c r="K658" s="121" t="n">
        <v>1</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4" t="s">
        <v>1995</v>
      </c>
      <c r="B659" s="115" t="s">
        <v>1996</v>
      </c>
      <c r="C659" s="116" t="s">
        <v>1997</v>
      </c>
      <c r="D659" s="117"/>
      <c r="E659" s="117" t="n">
        <v>0</v>
      </c>
      <c r="F659" s="118" t="s">
        <v>49</v>
      </c>
      <c r="G659" s="118" t="s">
        <v>49</v>
      </c>
      <c r="H659" s="118" t="n">
        <v>19727</v>
      </c>
      <c r="I659" s="125" t="s">
        <v>1386</v>
      </c>
      <c r="J659" s="120" t="n">
        <v>7</v>
      </c>
      <c r="K659" s="121" t="n">
        <v>1</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14" t="s">
        <v>1998</v>
      </c>
      <c r="B660" s="115" t="s">
        <v>1999</v>
      </c>
      <c r="C660" s="116" t="s">
        <v>127</v>
      </c>
      <c r="D660" s="117"/>
      <c r="E660" s="117" t="n">
        <v>0</v>
      </c>
      <c r="F660" s="118" t="s">
        <v>49</v>
      </c>
      <c r="G660" s="118" t="s">
        <v>49</v>
      </c>
      <c r="H660" s="118" t="n">
        <v>19728</v>
      </c>
      <c r="I660" s="125" t="s">
        <v>1386</v>
      </c>
      <c r="J660" s="120" t="n">
        <v>7</v>
      </c>
      <c r="K660" s="121" t="n">
        <v>1</v>
      </c>
      <c r="L660" s="126"/>
      <c r="M660" s="123"/>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14" t="s">
        <v>2000</v>
      </c>
      <c r="B661" s="115" t="s">
        <v>2001</v>
      </c>
      <c r="C661" s="116" t="s">
        <v>2002</v>
      </c>
      <c r="D661" s="117"/>
      <c r="E661" s="117" t="n">
        <v>0</v>
      </c>
      <c r="F661" s="118" t="s">
        <v>49</v>
      </c>
      <c r="G661" s="118" t="s">
        <v>49</v>
      </c>
      <c r="H661" s="118" t="n">
        <v>19729</v>
      </c>
      <c r="I661" s="125" t="s">
        <v>1386</v>
      </c>
      <c r="J661" s="120" t="n">
        <v>7</v>
      </c>
      <c r="K661" s="121" t="n">
        <v>1</v>
      </c>
      <c r="L661" s="126"/>
      <c r="M661" s="123"/>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4" t="s">
        <v>2003</v>
      </c>
      <c r="B662" s="115" t="s">
        <v>2004</v>
      </c>
      <c r="C662" s="116" t="s">
        <v>127</v>
      </c>
      <c r="D662" s="117"/>
      <c r="E662" s="117" t="n">
        <v>0</v>
      </c>
      <c r="F662" s="118" t="s">
        <v>49</v>
      </c>
      <c r="G662" s="118" t="s">
        <v>49</v>
      </c>
      <c r="H662" s="118" t="n">
        <v>19730</v>
      </c>
      <c r="I662" s="125" t="s">
        <v>1386</v>
      </c>
      <c r="J662" s="120" t="n">
        <v>7</v>
      </c>
      <c r="K662" s="121" t="n">
        <v>1</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14" t="s">
        <v>2005</v>
      </c>
      <c r="B663" s="115" t="s">
        <v>2006</v>
      </c>
      <c r="C663" s="116" t="s">
        <v>2007</v>
      </c>
      <c r="D663" s="117"/>
      <c r="E663" s="117" t="n">
        <v>0</v>
      </c>
      <c r="F663" s="118" t="s">
        <v>49</v>
      </c>
      <c r="G663" s="118" t="s">
        <v>49</v>
      </c>
      <c r="H663" s="118" t="n">
        <v>19731</v>
      </c>
      <c r="I663" s="125" t="s">
        <v>1386</v>
      </c>
      <c r="J663" s="120" t="n">
        <v>7</v>
      </c>
      <c r="K663" s="121" t="n">
        <v>1</v>
      </c>
      <c r="L663" s="126"/>
      <c r="M663" s="123"/>
      <c r="N663" s="127"/>
      <c r="O663" s="123"/>
      <c r="P663" s="127"/>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14" t="s">
        <v>2008</v>
      </c>
      <c r="B664" s="115" t="s">
        <v>2009</v>
      </c>
      <c r="C664" s="116" t="s">
        <v>127</v>
      </c>
      <c r="D664" s="117"/>
      <c r="E664" s="117" t="n">
        <v>0</v>
      </c>
      <c r="F664" s="118" t="s">
        <v>49</v>
      </c>
      <c r="G664" s="118" t="s">
        <v>49</v>
      </c>
      <c r="H664" s="118" t="n">
        <v>1818</v>
      </c>
      <c r="I664" s="125" t="s">
        <v>1386</v>
      </c>
      <c r="J664" s="120" t="n">
        <v>7</v>
      </c>
      <c r="K664" s="121" t="n">
        <v>1</v>
      </c>
      <c r="L664" s="126"/>
      <c r="M664" s="123"/>
      <c r="N664" s="127"/>
      <c r="O664" s="123"/>
      <c r="P664" s="127"/>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4" t="s">
        <v>2010</v>
      </c>
      <c r="B665" s="115" t="s">
        <v>2011</v>
      </c>
      <c r="C665" s="116" t="s">
        <v>2012</v>
      </c>
      <c r="D665" s="117"/>
      <c r="E665" s="117" t="n">
        <v>0</v>
      </c>
      <c r="F665" s="118" t="s">
        <v>49</v>
      </c>
      <c r="G665" s="118" t="s">
        <v>49</v>
      </c>
      <c r="H665" s="118" t="n">
        <v>19732</v>
      </c>
      <c r="I665" s="125" t="s">
        <v>1386</v>
      </c>
      <c r="J665" s="120" t="n">
        <v>7</v>
      </c>
      <c r="K665" s="121" t="n">
        <v>1</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14" t="s">
        <v>2013</v>
      </c>
      <c r="B666" s="115" t="s">
        <v>2014</v>
      </c>
      <c r="C666" s="116" t="s">
        <v>127</v>
      </c>
      <c r="D666" s="117"/>
      <c r="E666" s="117" t="n">
        <v>0</v>
      </c>
      <c r="F666" s="118" t="s">
        <v>49</v>
      </c>
      <c r="G666" s="118" t="s">
        <v>49</v>
      </c>
      <c r="H666" s="118" t="n">
        <v>1819</v>
      </c>
      <c r="I666" s="125" t="s">
        <v>1386</v>
      </c>
      <c r="J666" s="120" t="n">
        <v>7</v>
      </c>
      <c r="K666" s="121" t="n">
        <v>1</v>
      </c>
      <c r="L666" s="126"/>
      <c r="M666" s="123"/>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14" t="s">
        <v>2015</v>
      </c>
      <c r="B667" s="115" t="s">
        <v>2016</v>
      </c>
      <c r="C667" s="116" t="s">
        <v>127</v>
      </c>
      <c r="D667" s="117" t="s">
        <v>18</v>
      </c>
      <c r="E667" s="117" t="n">
        <v>0</v>
      </c>
      <c r="F667" s="118" t="n">
        <v>8</v>
      </c>
      <c r="G667" s="118" t="n">
        <v>2</v>
      </c>
      <c r="H667" s="118" t="n">
        <v>1598</v>
      </c>
      <c r="I667" s="125" t="s">
        <v>1386</v>
      </c>
      <c r="J667" s="120" t="n">
        <v>7</v>
      </c>
      <c r="K667" s="121" t="n">
        <v>1</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14" t="s">
        <v>2017</v>
      </c>
      <c r="B668" s="115" t="s">
        <v>2018</v>
      </c>
      <c r="C668" s="116" t="s">
        <v>2019</v>
      </c>
      <c r="D668" s="117" t="s">
        <v>18</v>
      </c>
      <c r="E668" s="117" t="n">
        <v>0</v>
      </c>
      <c r="F668" s="118" t="n">
        <v>6</v>
      </c>
      <c r="G668" s="118" t="n">
        <v>2</v>
      </c>
      <c r="H668" s="118" t="n">
        <v>1632</v>
      </c>
      <c r="I668" s="125" t="s">
        <v>1386</v>
      </c>
      <c r="J668" s="120" t="n">
        <v>7</v>
      </c>
      <c r="K668" s="121" t="n">
        <v>1</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2020</v>
      </c>
      <c r="B669" s="115" t="s">
        <v>2021</v>
      </c>
      <c r="C669" s="116" t="s">
        <v>1493</v>
      </c>
      <c r="D669" s="117"/>
      <c r="E669" s="117" t="n">
        <v>0</v>
      </c>
      <c r="F669" s="118" t="s">
        <v>49</v>
      </c>
      <c r="G669" s="118" t="s">
        <v>49</v>
      </c>
      <c r="H669" s="118" t="n">
        <v>19740</v>
      </c>
      <c r="I669" s="125" t="s">
        <v>1386</v>
      </c>
      <c r="J669" s="120" t="n">
        <v>7</v>
      </c>
      <c r="K669" s="121" t="n">
        <v>1</v>
      </c>
      <c r="L669" s="126"/>
      <c r="M669" s="123"/>
      <c r="N669" s="127"/>
      <c r="O669" s="123"/>
      <c r="P669" s="127"/>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4" t="s">
        <v>2022</v>
      </c>
      <c r="B670" s="115" t="s">
        <v>2023</v>
      </c>
      <c r="C670" s="116" t="s">
        <v>2024</v>
      </c>
      <c r="D670" s="117"/>
      <c r="E670" s="117" t="n">
        <v>0</v>
      </c>
      <c r="F670" s="118" t="s">
        <v>49</v>
      </c>
      <c r="G670" s="118" t="s">
        <v>49</v>
      </c>
      <c r="H670" s="118" t="n">
        <v>19742</v>
      </c>
      <c r="I670" s="125" t="s">
        <v>1386</v>
      </c>
      <c r="J670" s="120" t="n">
        <v>7</v>
      </c>
      <c r="K670" s="121" t="n">
        <v>1</v>
      </c>
      <c r="L670" s="126"/>
      <c r="M670" s="123"/>
      <c r="N670" s="127"/>
      <c r="O670" s="123"/>
      <c r="P670" s="127"/>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4" t="s">
        <v>2025</v>
      </c>
      <c r="B671" s="115" t="s">
        <v>2026</v>
      </c>
      <c r="C671" s="116" t="s">
        <v>127</v>
      </c>
      <c r="D671" s="117" t="s">
        <v>18</v>
      </c>
      <c r="E671" s="117" t="n">
        <v>0</v>
      </c>
      <c r="F671" s="118" t="n">
        <v>5</v>
      </c>
      <c r="G671" s="118" t="n">
        <v>1</v>
      </c>
      <c r="H671" s="118" t="n">
        <v>1681</v>
      </c>
      <c r="I671" s="125" t="s">
        <v>1386</v>
      </c>
      <c r="J671" s="120" t="n">
        <v>7</v>
      </c>
      <c r="K671" s="121" t="n">
        <v>1</v>
      </c>
      <c r="L671" s="126"/>
      <c r="M671" s="123"/>
      <c r="N671" s="127"/>
      <c r="O671" s="123"/>
      <c r="P671" s="127"/>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4" t="s">
        <v>2027</v>
      </c>
      <c r="B672" s="115" t="s">
        <v>2028</v>
      </c>
      <c r="C672" s="116" t="s">
        <v>2029</v>
      </c>
      <c r="D672" s="117"/>
      <c r="E672" s="117" t="n">
        <v>0</v>
      </c>
      <c r="F672" s="118" t="s">
        <v>49</v>
      </c>
      <c r="G672" s="118" t="s">
        <v>49</v>
      </c>
      <c r="H672" s="118" t="n">
        <v>31587</v>
      </c>
      <c r="I672" s="125" t="s">
        <v>1386</v>
      </c>
      <c r="J672" s="120" t="n">
        <v>7</v>
      </c>
      <c r="K672" s="121" t="n">
        <v>1</v>
      </c>
      <c r="L672" s="126" t="s">
        <v>2030</v>
      </c>
      <c r="M672" s="123" t="s">
        <v>2031</v>
      </c>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4" t="s">
        <v>2032</v>
      </c>
      <c r="B673" s="115" t="s">
        <v>2033</v>
      </c>
      <c r="C673" s="116" t="s">
        <v>2034</v>
      </c>
      <c r="D673" s="117"/>
      <c r="E673" s="117" t="n">
        <v>0</v>
      </c>
      <c r="F673" s="118" t="s">
        <v>49</v>
      </c>
      <c r="G673" s="118" t="s">
        <v>49</v>
      </c>
      <c r="H673" s="118" t="n">
        <v>19743</v>
      </c>
      <c r="I673" s="125" t="s">
        <v>1386</v>
      </c>
      <c r="J673" s="120" t="n">
        <v>7</v>
      </c>
      <c r="K673" s="121" t="n">
        <v>1</v>
      </c>
      <c r="L673" s="126" t="s">
        <v>2035</v>
      </c>
      <c r="M673" s="123" t="s">
        <v>2036</v>
      </c>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14" t="s">
        <v>2037</v>
      </c>
      <c r="B674" s="115" t="s">
        <v>2038</v>
      </c>
      <c r="C674" s="116" t="s">
        <v>550</v>
      </c>
      <c r="D674" s="117"/>
      <c r="E674" s="117" t="n">
        <v>0</v>
      </c>
      <c r="F674" s="118" t="s">
        <v>49</v>
      </c>
      <c r="G674" s="118" t="s">
        <v>49</v>
      </c>
      <c r="H674" s="118" t="n">
        <v>19745</v>
      </c>
      <c r="I674" s="125" t="s">
        <v>1386</v>
      </c>
      <c r="J674" s="120" t="n">
        <v>7</v>
      </c>
      <c r="K674" s="121" t="n">
        <v>1</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14" t="s">
        <v>2039</v>
      </c>
      <c r="B675" s="115" t="s">
        <v>2040</v>
      </c>
      <c r="C675" s="116" t="s">
        <v>127</v>
      </c>
      <c r="D675" s="117"/>
      <c r="E675" s="117" t="n">
        <v>0</v>
      </c>
      <c r="F675" s="118" t="s">
        <v>49</v>
      </c>
      <c r="G675" s="118" t="s">
        <v>49</v>
      </c>
      <c r="H675" s="118" t="n">
        <v>1680</v>
      </c>
      <c r="I675" s="125" t="s">
        <v>1386</v>
      </c>
      <c r="J675" s="120" t="n">
        <v>7</v>
      </c>
      <c r="K675" s="121" t="n">
        <v>1</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80"/>
      <c r="B676" s="181" t="s">
        <v>2041</v>
      </c>
      <c r="C676" s="182"/>
      <c r="D676" s="131" t="s">
        <v>18</v>
      </c>
      <c r="E676" s="131" t="n">
        <v>1</v>
      </c>
      <c r="F676" s="183"/>
      <c r="G676" s="183"/>
      <c r="H676" s="183"/>
      <c r="I676" s="184" t="s">
        <v>1382</v>
      </c>
      <c r="J676" s="185" t="n">
        <v>8</v>
      </c>
      <c r="K676" s="185"/>
      <c r="L676" s="186"/>
      <c r="M676" s="187"/>
      <c r="N676" s="187"/>
      <c r="O676" s="187"/>
      <c r="P676" s="187"/>
      <c r="Q676" s="18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14" t="s">
        <v>2042</v>
      </c>
      <c r="B677" s="115" t="s">
        <v>2043</v>
      </c>
      <c r="C677" s="147" t="s">
        <v>127</v>
      </c>
      <c r="D677" s="117" t="s">
        <v>18</v>
      </c>
      <c r="E677" s="117" t="n">
        <v>0</v>
      </c>
      <c r="F677" s="118" t="n">
        <v>7</v>
      </c>
      <c r="G677" s="118" t="n">
        <v>3</v>
      </c>
      <c r="H677" s="141" t="n">
        <v>1459</v>
      </c>
      <c r="I677" s="125" t="s">
        <v>2044</v>
      </c>
      <c r="J677" s="120" t="n">
        <v>8</v>
      </c>
      <c r="K677" s="121" t="n">
        <v>4</v>
      </c>
      <c r="L677" s="126" t="s">
        <v>2045</v>
      </c>
      <c r="M677" s="123" t="s">
        <v>2046</v>
      </c>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4" t="s">
        <v>2047</v>
      </c>
      <c r="B678" s="115" t="s">
        <v>2048</v>
      </c>
      <c r="C678" s="147" t="s">
        <v>2049</v>
      </c>
      <c r="D678" s="117"/>
      <c r="E678" s="117" t="n">
        <v>0</v>
      </c>
      <c r="F678" s="141" t="s">
        <v>49</v>
      </c>
      <c r="G678" s="141" t="s">
        <v>49</v>
      </c>
      <c r="H678" s="141" t="n">
        <v>19748</v>
      </c>
      <c r="I678" s="125" t="s">
        <v>2044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14" t="s">
        <v>2050</v>
      </c>
      <c r="B679" s="115" t="s">
        <v>2051</v>
      </c>
      <c r="C679" s="147" t="s">
        <v>127</v>
      </c>
      <c r="D679" s="117" t="s">
        <v>18</v>
      </c>
      <c r="E679" s="117" t="n">
        <v>0</v>
      </c>
      <c r="F679" s="118" t="n">
        <v>10</v>
      </c>
      <c r="G679" s="118" t="n">
        <v>1</v>
      </c>
      <c r="H679" s="141" t="n">
        <v>1543</v>
      </c>
      <c r="I679" s="125" t="s">
        <v>2044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4" t="s">
        <v>2052</v>
      </c>
      <c r="B680" s="115" t="s">
        <v>2053</v>
      </c>
      <c r="C680" s="147" t="s">
        <v>2054</v>
      </c>
      <c r="D680" s="117"/>
      <c r="E680" s="117" t="n">
        <v>0</v>
      </c>
      <c r="F680" s="141" t="s">
        <v>49</v>
      </c>
      <c r="G680" s="141" t="s">
        <v>49</v>
      </c>
      <c r="H680" s="141" t="n">
        <v>19522</v>
      </c>
      <c r="I680" s="125" t="s">
        <v>2044</v>
      </c>
      <c r="J680" s="120" t="n">
        <v>8</v>
      </c>
      <c r="K680" s="121" t="n">
        <v>2</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2055</v>
      </c>
      <c r="B681" s="156" t="s">
        <v>2056</v>
      </c>
      <c r="C681" s="147" t="s">
        <v>127</v>
      </c>
      <c r="D681" s="117"/>
      <c r="E681" s="117" t="n">
        <v>0</v>
      </c>
      <c r="F681" s="118" t="s">
        <v>49</v>
      </c>
      <c r="G681" s="118" t="s">
        <v>49</v>
      </c>
      <c r="H681" s="141" t="n">
        <v>19530</v>
      </c>
      <c r="I681" s="125" t="s">
        <v>2044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4" t="s">
        <v>2057</v>
      </c>
      <c r="B682" s="115" t="s">
        <v>2058</v>
      </c>
      <c r="C682" s="147" t="s">
        <v>2059</v>
      </c>
      <c r="D682" s="117" t="s">
        <v>18</v>
      </c>
      <c r="E682" s="117" t="n">
        <v>0</v>
      </c>
      <c r="F682" s="118" t="n">
        <v>14</v>
      </c>
      <c r="G682" s="118" t="n">
        <v>2</v>
      </c>
      <c r="H682" s="141" t="n">
        <v>1977</v>
      </c>
      <c r="I682" s="125" t="s">
        <v>2044</v>
      </c>
      <c r="J682" s="120" t="n">
        <v>8</v>
      </c>
      <c r="K682" s="121" t="n">
        <v>4</v>
      </c>
      <c r="L682" s="126" t="s">
        <v>2060</v>
      </c>
      <c r="M682" s="123" t="s">
        <v>2061</v>
      </c>
      <c r="N682" s="127" t="s">
        <v>2062</v>
      </c>
      <c r="O682" s="123" t="s">
        <v>2063</v>
      </c>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14" t="s">
        <v>2064</v>
      </c>
      <c r="B683" s="115" t="s">
        <v>2065</v>
      </c>
      <c r="C683" s="116" t="s">
        <v>2066</v>
      </c>
      <c r="D683" s="117"/>
      <c r="E683" s="117" t="n">
        <v>0</v>
      </c>
      <c r="F683" s="118" t="s">
        <v>49</v>
      </c>
      <c r="G683" s="118" t="s">
        <v>49</v>
      </c>
      <c r="H683" s="118" t="n">
        <v>19533</v>
      </c>
      <c r="I683" s="119" t="s">
        <v>2044</v>
      </c>
      <c r="J683" s="120" t="n">
        <v>8</v>
      </c>
      <c r="K683" s="121" t="n">
        <v>4</v>
      </c>
      <c r="L683" s="122" t="s">
        <v>2067</v>
      </c>
      <c r="M683" s="123" t="s">
        <v>2068</v>
      </c>
      <c r="N683" s="123"/>
      <c r="O683" s="123"/>
      <c r="P683" s="123"/>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4" t="s">
        <v>2069</v>
      </c>
      <c r="B684" s="115" t="s">
        <v>2070</v>
      </c>
      <c r="C684" s="147" t="s">
        <v>127</v>
      </c>
      <c r="D684" s="117" t="s">
        <v>18</v>
      </c>
      <c r="E684" s="117" t="n">
        <v>0</v>
      </c>
      <c r="F684" s="118" t="n">
        <v>9</v>
      </c>
      <c r="G684" s="118" t="n">
        <v>2</v>
      </c>
      <c r="H684" s="141" t="n">
        <v>1464</v>
      </c>
      <c r="I684" s="119" t="s">
        <v>2044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14" t="s">
        <v>2071</v>
      </c>
      <c r="B685" s="115" t="s">
        <v>2072</v>
      </c>
      <c r="C685" s="147" t="s">
        <v>127</v>
      </c>
      <c r="D685" s="117"/>
      <c r="E685" s="117" t="n">
        <v>0</v>
      </c>
      <c r="F685" s="141" t="s">
        <v>49</v>
      </c>
      <c r="G685" s="141" t="s">
        <v>49</v>
      </c>
      <c r="H685" s="141" t="n">
        <v>1893</v>
      </c>
      <c r="I685" s="119" t="s">
        <v>2044</v>
      </c>
      <c r="J685" s="120" t="n">
        <v>8</v>
      </c>
      <c r="K685" s="121" t="n">
        <v>4</v>
      </c>
      <c r="L685" s="126"/>
      <c r="M685" s="123"/>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2073</v>
      </c>
      <c r="B686" s="115" t="s">
        <v>2074</v>
      </c>
      <c r="C686" s="116" t="s">
        <v>127</v>
      </c>
      <c r="D686" s="117"/>
      <c r="E686" s="117" t="n">
        <v>0</v>
      </c>
      <c r="F686" s="118" t="s">
        <v>49</v>
      </c>
      <c r="G686" s="118" t="s">
        <v>49</v>
      </c>
      <c r="H686" s="118" t="n">
        <v>30913</v>
      </c>
      <c r="I686" s="119" t="s">
        <v>2044</v>
      </c>
      <c r="J686" s="120" t="n">
        <v>8</v>
      </c>
      <c r="K686" s="121" t="n">
        <v>4</v>
      </c>
      <c r="L686" s="122" t="s">
        <v>2075</v>
      </c>
      <c r="M686" s="123" t="s">
        <v>2076</v>
      </c>
      <c r="N686" s="123"/>
      <c r="O686" s="123"/>
      <c r="P686" s="123"/>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2077</v>
      </c>
      <c r="B687" s="115" t="s">
        <v>2078</v>
      </c>
      <c r="C687" s="116" t="s">
        <v>127</v>
      </c>
      <c r="D687" s="117"/>
      <c r="E687" s="117" t="n">
        <v>0</v>
      </c>
      <c r="F687" s="118" t="s">
        <v>49</v>
      </c>
      <c r="G687" s="118" t="s">
        <v>49</v>
      </c>
      <c r="H687" s="118" t="n">
        <v>1467</v>
      </c>
      <c r="I687" s="125" t="s">
        <v>2044</v>
      </c>
      <c r="J687" s="120" t="n">
        <v>8</v>
      </c>
      <c r="K687" s="121" t="n">
        <v>4</v>
      </c>
      <c r="L687" s="126" t="s">
        <v>2079</v>
      </c>
      <c r="M687" s="123" t="s">
        <v>2080</v>
      </c>
      <c r="N687" s="150"/>
      <c r="O687" s="123"/>
      <c r="P687" s="150"/>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2081</v>
      </c>
      <c r="B688" s="115" t="s">
        <v>2082</v>
      </c>
      <c r="C688" s="147" t="s">
        <v>2083</v>
      </c>
      <c r="D688" s="117"/>
      <c r="E688" s="117" t="n">
        <v>0</v>
      </c>
      <c r="F688" s="118" t="s">
        <v>49</v>
      </c>
      <c r="G688" s="118" t="s">
        <v>49</v>
      </c>
      <c r="H688" s="141" t="n">
        <v>1469</v>
      </c>
      <c r="I688" s="125" t="s">
        <v>2044</v>
      </c>
      <c r="J688" s="120" t="n">
        <v>8</v>
      </c>
      <c r="K688" s="121" t="n">
        <v>4</v>
      </c>
      <c r="L688" s="126"/>
      <c r="M688" s="123"/>
      <c r="N688" s="127"/>
      <c r="O688" s="123"/>
      <c r="P688" s="127"/>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4" t="s">
        <v>2084</v>
      </c>
      <c r="B689" s="115" t="s">
        <v>2085</v>
      </c>
      <c r="C689" s="147" t="s">
        <v>2086</v>
      </c>
      <c r="D689" s="117"/>
      <c r="E689" s="117" t="n">
        <v>0</v>
      </c>
      <c r="F689" s="118" t="s">
        <v>49</v>
      </c>
      <c r="G689" s="118" t="s">
        <v>49</v>
      </c>
      <c r="H689" s="141" t="n">
        <v>19568</v>
      </c>
      <c r="I689" s="119" t="s">
        <v>2044</v>
      </c>
      <c r="J689" s="120" t="n">
        <v>8</v>
      </c>
      <c r="K689" s="121" t="n">
        <v>4</v>
      </c>
      <c r="L689" s="122"/>
      <c r="M689" s="123"/>
      <c r="N689" s="123"/>
      <c r="O689" s="123"/>
      <c r="P689" s="123"/>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14" t="s">
        <v>2087</v>
      </c>
      <c r="B690" s="115" t="s">
        <v>2088</v>
      </c>
      <c r="C690" s="147" t="s">
        <v>2089</v>
      </c>
      <c r="D690" s="117"/>
      <c r="E690" s="117" t="n">
        <v>0</v>
      </c>
      <c r="F690" s="118" t="s">
        <v>49</v>
      </c>
      <c r="G690" s="118" t="s">
        <v>49</v>
      </c>
      <c r="H690" s="141" t="n">
        <v>1471</v>
      </c>
      <c r="I690" s="119" t="s">
        <v>2044</v>
      </c>
      <c r="J690" s="120" t="n">
        <v>8</v>
      </c>
      <c r="K690" s="121" t="n">
        <v>4</v>
      </c>
      <c r="L690" s="122"/>
      <c r="M690" s="123"/>
      <c r="N690" s="123"/>
      <c r="O690" s="123"/>
      <c r="P690" s="123"/>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14" t="s">
        <v>2090</v>
      </c>
      <c r="B691" s="115" t="s">
        <v>2091</v>
      </c>
      <c r="C691" s="147" t="s">
        <v>1314</v>
      </c>
      <c r="D691" s="117"/>
      <c r="E691" s="117" t="n">
        <v>0</v>
      </c>
      <c r="F691" s="118" t="s">
        <v>49</v>
      </c>
      <c r="G691" s="118" t="s">
        <v>49</v>
      </c>
      <c r="H691" s="141" t="n">
        <v>19575</v>
      </c>
      <c r="I691" s="125" t="s">
        <v>2044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4" t="s">
        <v>2092</v>
      </c>
      <c r="B692" s="115" t="s">
        <v>2093</v>
      </c>
      <c r="C692" s="147" t="s">
        <v>127</v>
      </c>
      <c r="D692" s="117"/>
      <c r="E692" s="117" t="n">
        <v>0</v>
      </c>
      <c r="F692" s="118" t="s">
        <v>49</v>
      </c>
      <c r="G692" s="118" t="s">
        <v>49</v>
      </c>
      <c r="H692" s="141" t="n">
        <v>19577</v>
      </c>
      <c r="I692" s="125" t="s">
        <v>2044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4" t="s">
        <v>2094</v>
      </c>
      <c r="B693" s="115" t="s">
        <v>2095</v>
      </c>
      <c r="C693" s="116" t="s">
        <v>127</v>
      </c>
      <c r="D693" s="117"/>
      <c r="E693" s="117" t="n">
        <v>0</v>
      </c>
      <c r="F693" s="118" t="s">
        <v>49</v>
      </c>
      <c r="G693" s="118" t="s">
        <v>49</v>
      </c>
      <c r="H693" s="118" t="n">
        <v>1484</v>
      </c>
      <c r="I693" s="125" t="s">
        <v>2044</v>
      </c>
      <c r="J693" s="120" t="n">
        <v>8</v>
      </c>
      <c r="K693" s="121" t="n">
        <v>4</v>
      </c>
      <c r="L693" s="126"/>
      <c r="M693" s="123"/>
      <c r="N693" s="127"/>
      <c r="O693" s="123"/>
      <c r="P693" s="127"/>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14" t="s">
        <v>2096</v>
      </c>
      <c r="B694" s="115" t="s">
        <v>2097</v>
      </c>
      <c r="C694" s="147" t="s">
        <v>127</v>
      </c>
      <c r="D694" s="117"/>
      <c r="E694" s="117" t="n">
        <v>0</v>
      </c>
      <c r="F694" s="118" t="s">
        <v>49</v>
      </c>
      <c r="G694" s="118" t="s">
        <v>49</v>
      </c>
      <c r="H694" s="141" t="n">
        <v>1486</v>
      </c>
      <c r="I694" s="125" t="s">
        <v>2044</v>
      </c>
      <c r="J694" s="120" t="n">
        <v>8</v>
      </c>
      <c r="K694" s="121" t="n">
        <v>4</v>
      </c>
      <c r="L694" s="126"/>
      <c r="M694" s="123"/>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14" t="s">
        <v>2098</v>
      </c>
      <c r="B695" s="115" t="s">
        <v>2099</v>
      </c>
      <c r="C695" s="116" t="s">
        <v>127</v>
      </c>
      <c r="D695" s="117"/>
      <c r="E695" s="117" t="n">
        <v>0</v>
      </c>
      <c r="F695" s="118" t="s">
        <v>49</v>
      </c>
      <c r="G695" s="118" t="s">
        <v>49</v>
      </c>
      <c r="H695" s="118" t="n">
        <v>1488</v>
      </c>
      <c r="I695" s="125" t="s">
        <v>2044</v>
      </c>
      <c r="J695" s="120" t="n">
        <v>8</v>
      </c>
      <c r="K695" s="121" t="n">
        <v>4</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4" t="s">
        <v>2100</v>
      </c>
      <c r="B696" s="115" t="s">
        <v>2101</v>
      </c>
      <c r="C696" s="147" t="s">
        <v>2102</v>
      </c>
      <c r="D696" s="117" t="s">
        <v>18</v>
      </c>
      <c r="E696" s="117" t="n">
        <v>0</v>
      </c>
      <c r="F696" s="118" t="n">
        <v>15</v>
      </c>
      <c r="G696" s="118" t="n">
        <v>3</v>
      </c>
      <c r="H696" s="141" t="n">
        <v>1490</v>
      </c>
      <c r="I696" s="125" t="s">
        <v>2044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2103</v>
      </c>
      <c r="B697" s="115" t="s">
        <v>2104</v>
      </c>
      <c r="C697" s="147" t="s">
        <v>127</v>
      </c>
      <c r="D697" s="117" t="s">
        <v>18</v>
      </c>
      <c r="E697" s="117" t="n">
        <v>0</v>
      </c>
      <c r="F697" s="141" t="n">
        <v>12</v>
      </c>
      <c r="G697" s="141" t="n">
        <v>2</v>
      </c>
      <c r="H697" s="141" t="n">
        <v>1491</v>
      </c>
      <c r="I697" s="125" t="s">
        <v>2044</v>
      </c>
      <c r="J697" s="120" t="n">
        <v>8</v>
      </c>
      <c r="K697" s="121" t="n">
        <v>4</v>
      </c>
      <c r="L697" s="126"/>
      <c r="M697" s="123"/>
      <c r="N697" s="127"/>
      <c r="O697" s="123"/>
      <c r="P697" s="127"/>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4" t="s">
        <v>2105</v>
      </c>
      <c r="B698" s="115" t="s">
        <v>2106</v>
      </c>
      <c r="C698" s="147" t="s">
        <v>127</v>
      </c>
      <c r="D698" s="117"/>
      <c r="E698" s="117" t="n">
        <v>0</v>
      </c>
      <c r="F698" s="141" t="s">
        <v>49</v>
      </c>
      <c r="G698" s="141" t="s">
        <v>49</v>
      </c>
      <c r="H698" s="141" t="n">
        <v>19581</v>
      </c>
      <c r="I698" s="125" t="s">
        <v>2044</v>
      </c>
      <c r="J698" s="120" t="n">
        <v>8</v>
      </c>
      <c r="K698" s="121" t="n">
        <v>4</v>
      </c>
      <c r="L698" s="126"/>
      <c r="M698" s="123"/>
      <c r="N698" s="127"/>
      <c r="O698" s="123"/>
      <c r="P698" s="127"/>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2107</v>
      </c>
      <c r="B699" s="115" t="s">
        <v>2108</v>
      </c>
      <c r="C699" s="147" t="s">
        <v>2109</v>
      </c>
      <c r="D699" s="117"/>
      <c r="E699" s="117" t="n">
        <v>0</v>
      </c>
      <c r="F699" s="118" t="s">
        <v>49</v>
      </c>
      <c r="G699" s="118" t="s">
        <v>49</v>
      </c>
      <c r="H699" s="141" t="n">
        <v>31593</v>
      </c>
      <c r="I699" s="125" t="s">
        <v>2044</v>
      </c>
      <c r="J699" s="120" t="n">
        <v>8</v>
      </c>
      <c r="K699" s="121" t="n">
        <v>4</v>
      </c>
      <c r="L699" s="126" t="s">
        <v>2110</v>
      </c>
      <c r="M699" s="123" t="s">
        <v>2111</v>
      </c>
      <c r="N699" s="127"/>
      <c r="O699" s="123"/>
      <c r="P699" s="127"/>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4" t="s">
        <v>2112</v>
      </c>
      <c r="B700" s="115" t="s">
        <v>2113</v>
      </c>
      <c r="C700" s="147" t="s">
        <v>2114</v>
      </c>
      <c r="D700" s="117" t="s">
        <v>18</v>
      </c>
      <c r="E700" s="117" t="n">
        <v>0</v>
      </c>
      <c r="F700" s="118" t="n">
        <v>11</v>
      </c>
      <c r="G700" s="118" t="n">
        <v>2</v>
      </c>
      <c r="H700" s="141" t="n">
        <v>1555</v>
      </c>
      <c r="I700" s="119" t="s">
        <v>2044</v>
      </c>
      <c r="J700" s="120" t="n">
        <v>8</v>
      </c>
      <c r="K700" s="121" t="n">
        <v>2</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2115</v>
      </c>
      <c r="B701" s="115" t="s">
        <v>2116</v>
      </c>
      <c r="C701" s="147" t="s">
        <v>2117</v>
      </c>
      <c r="D701" s="117"/>
      <c r="E701" s="117" t="n">
        <v>0</v>
      </c>
      <c r="F701" s="141" t="s">
        <v>49</v>
      </c>
      <c r="G701" s="141" t="s">
        <v>49</v>
      </c>
      <c r="H701" s="141" t="n">
        <v>1493</v>
      </c>
      <c r="I701" s="125" t="s">
        <v>2044</v>
      </c>
      <c r="J701" s="120" t="n">
        <v>8</v>
      </c>
      <c r="K701" s="121" t="n">
        <v>4</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14" t="s">
        <v>2118</v>
      </c>
      <c r="B702" s="115" t="s">
        <v>2119</v>
      </c>
      <c r="C702" s="147" t="s">
        <v>2120</v>
      </c>
      <c r="D702" s="117"/>
      <c r="E702" s="117" t="n">
        <v>0</v>
      </c>
      <c r="F702" s="118" t="s">
        <v>49</v>
      </c>
      <c r="G702" s="118" t="s">
        <v>49</v>
      </c>
      <c r="H702" s="141" t="n">
        <v>19599</v>
      </c>
      <c r="I702" s="125" t="s">
        <v>2044</v>
      </c>
      <c r="J702" s="120" t="n">
        <v>8</v>
      </c>
      <c r="K702" s="121" t="n">
        <v>2</v>
      </c>
      <c r="L702" s="126"/>
      <c r="M702" s="123"/>
      <c r="N702" s="150"/>
      <c r="O702" s="123"/>
      <c r="P702" s="150"/>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2121</v>
      </c>
      <c r="B703" s="115" t="s">
        <v>2122</v>
      </c>
      <c r="C703" s="147" t="s">
        <v>127</v>
      </c>
      <c r="D703" s="117"/>
      <c r="E703" s="117" t="n">
        <v>0</v>
      </c>
      <c r="F703" s="118" t="s">
        <v>49</v>
      </c>
      <c r="G703" s="118" t="s">
        <v>49</v>
      </c>
      <c r="H703" s="141" t="n">
        <v>19602</v>
      </c>
      <c r="I703" s="125" t="s">
        <v>2044</v>
      </c>
      <c r="J703" s="120" t="n">
        <v>8</v>
      </c>
      <c r="K703" s="121" t="n">
        <v>4</v>
      </c>
      <c r="L703" s="126"/>
      <c r="M703" s="123"/>
      <c r="N703" s="150"/>
      <c r="O703" s="123"/>
      <c r="P703" s="150"/>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14" t="s">
        <v>2123</v>
      </c>
      <c r="B704" s="115" t="s">
        <v>2124</v>
      </c>
      <c r="C704" s="147" t="s">
        <v>2125</v>
      </c>
      <c r="D704" s="117"/>
      <c r="E704" s="117" t="n">
        <v>0</v>
      </c>
      <c r="F704" s="118" t="s">
        <v>49</v>
      </c>
      <c r="G704" s="118" t="s">
        <v>49</v>
      </c>
      <c r="H704" s="141" t="n">
        <v>19603</v>
      </c>
      <c r="I704" s="125" t="s">
        <v>2044</v>
      </c>
      <c r="J704" s="120" t="n">
        <v>8</v>
      </c>
      <c r="K704" s="121" t="n">
        <v>2</v>
      </c>
      <c r="L704" s="126"/>
      <c r="M704" s="123"/>
      <c r="N704" s="150"/>
      <c r="O704" s="123"/>
      <c r="P704" s="150"/>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4" t="s">
        <v>2126</v>
      </c>
      <c r="B705" s="115" t="s">
        <v>2127</v>
      </c>
      <c r="C705" s="147" t="s">
        <v>2128</v>
      </c>
      <c r="D705" s="117"/>
      <c r="E705" s="117" t="n">
        <v>0</v>
      </c>
      <c r="F705" s="118" t="s">
        <v>49</v>
      </c>
      <c r="G705" s="118" t="s">
        <v>49</v>
      </c>
      <c r="H705" s="141" t="n">
        <v>19604</v>
      </c>
      <c r="I705" s="119" t="s">
        <v>2044</v>
      </c>
      <c r="J705" s="120" t="n">
        <v>8</v>
      </c>
      <c r="K705" s="121" t="n">
        <v>2</v>
      </c>
      <c r="L705" s="122"/>
      <c r="M705" s="123"/>
      <c r="N705" s="123"/>
      <c r="O705" s="123"/>
      <c r="P705" s="123"/>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2129</v>
      </c>
      <c r="B706" s="115" t="s">
        <v>2130</v>
      </c>
      <c r="C706" s="116" t="s">
        <v>127</v>
      </c>
      <c r="D706" s="117"/>
      <c r="E706" s="117" t="n">
        <v>0</v>
      </c>
      <c r="F706" s="118" t="s">
        <v>49</v>
      </c>
      <c r="G706" s="118" t="s">
        <v>49</v>
      </c>
      <c r="H706" s="118" t="n">
        <v>1498</v>
      </c>
      <c r="I706" s="119" t="s">
        <v>2044</v>
      </c>
      <c r="J706" s="120" t="n">
        <v>8</v>
      </c>
      <c r="K706" s="121" t="n">
        <v>4</v>
      </c>
      <c r="L706" s="122"/>
      <c r="M706" s="123"/>
      <c r="N706" s="123"/>
      <c r="O706" s="123"/>
      <c r="P706" s="123"/>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4" t="s">
        <v>2131</v>
      </c>
      <c r="B707" s="115" t="s">
        <v>2132</v>
      </c>
      <c r="C707" s="147" t="s">
        <v>2133</v>
      </c>
      <c r="D707" s="117"/>
      <c r="E707" s="117" t="n">
        <v>0</v>
      </c>
      <c r="F707" s="118" t="s">
        <v>49</v>
      </c>
      <c r="G707" s="118" t="s">
        <v>49</v>
      </c>
      <c r="H707" s="141" t="n">
        <v>1502</v>
      </c>
      <c r="I707" s="125" t="s">
        <v>2044</v>
      </c>
      <c r="J707" s="120" t="n">
        <v>8</v>
      </c>
      <c r="K707" s="121" t="n">
        <v>4</v>
      </c>
      <c r="L707" s="126"/>
      <c r="M707" s="123"/>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4" t="s">
        <v>2134</v>
      </c>
      <c r="B708" s="115" t="s">
        <v>2135</v>
      </c>
      <c r="C708" s="147" t="s">
        <v>2136</v>
      </c>
      <c r="D708" s="117"/>
      <c r="E708" s="117" t="n">
        <v>0</v>
      </c>
      <c r="F708" s="118" t="s">
        <v>49</v>
      </c>
      <c r="G708" s="118" t="s">
        <v>49</v>
      </c>
      <c r="H708" s="141" t="n">
        <v>1895</v>
      </c>
      <c r="I708" s="125" t="s">
        <v>2044</v>
      </c>
      <c r="J708" s="120" t="n">
        <v>8</v>
      </c>
      <c r="K708" s="121" t="n">
        <v>2</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2137</v>
      </c>
      <c r="B709" s="115" t="s">
        <v>2138</v>
      </c>
      <c r="C709" s="116" t="s">
        <v>2139</v>
      </c>
      <c r="D709" s="117"/>
      <c r="E709" s="117" t="n">
        <v>0</v>
      </c>
      <c r="F709" s="118" t="s">
        <v>49</v>
      </c>
      <c r="G709" s="118" t="s">
        <v>49</v>
      </c>
      <c r="H709" s="118" t="n">
        <v>30060</v>
      </c>
      <c r="I709" s="125" t="s">
        <v>2044</v>
      </c>
      <c r="J709" s="120" t="n">
        <v>8</v>
      </c>
      <c r="K709" s="121" t="n">
        <v>2</v>
      </c>
      <c r="L709" s="126" t="s">
        <v>2140</v>
      </c>
      <c r="M709" s="123" t="s">
        <v>2141</v>
      </c>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2142</v>
      </c>
      <c r="B710" s="115" t="s">
        <v>2143</v>
      </c>
      <c r="C710" s="147" t="s">
        <v>2139</v>
      </c>
      <c r="D710" s="117"/>
      <c r="E710" s="117" t="n">
        <v>0</v>
      </c>
      <c r="F710" s="118" t="s">
        <v>49</v>
      </c>
      <c r="G710" s="118" t="s">
        <v>49</v>
      </c>
      <c r="H710" s="141" t="n">
        <v>30061</v>
      </c>
      <c r="I710" s="125" t="s">
        <v>2044</v>
      </c>
      <c r="J710" s="120" t="n">
        <v>8</v>
      </c>
      <c r="K710" s="121" t="n">
        <v>2</v>
      </c>
      <c r="L710" s="126" t="s">
        <v>2144</v>
      </c>
      <c r="M710" s="123" t="s">
        <v>2145</v>
      </c>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4" t="s">
        <v>2146</v>
      </c>
      <c r="B711" s="115" t="s">
        <v>2147</v>
      </c>
      <c r="C711" s="147" t="s">
        <v>2148</v>
      </c>
      <c r="D711" s="117"/>
      <c r="E711" s="117" t="n">
        <v>0</v>
      </c>
      <c r="F711" s="118" t="s">
        <v>49</v>
      </c>
      <c r="G711" s="118" t="s">
        <v>49</v>
      </c>
      <c r="H711" s="141" t="n">
        <v>19615</v>
      </c>
      <c r="I711" s="119" t="s">
        <v>2044</v>
      </c>
      <c r="J711" s="120" t="n">
        <v>8</v>
      </c>
      <c r="K711" s="121" t="n">
        <v>4</v>
      </c>
      <c r="L711" s="122"/>
      <c r="M711" s="123"/>
      <c r="N711" s="123"/>
      <c r="O711" s="123"/>
      <c r="P711" s="123"/>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2149</v>
      </c>
      <c r="B712" s="115" t="s">
        <v>2150</v>
      </c>
      <c r="C712" s="116" t="s">
        <v>2151</v>
      </c>
      <c r="D712" s="117"/>
      <c r="E712" s="117" t="n">
        <v>0</v>
      </c>
      <c r="F712" s="118" t="s">
        <v>49</v>
      </c>
      <c r="G712" s="118" t="s">
        <v>49</v>
      </c>
      <c r="H712" s="118" t="n">
        <v>1530</v>
      </c>
      <c r="I712" s="119" t="s">
        <v>2044</v>
      </c>
      <c r="J712" s="120" t="n">
        <v>8</v>
      </c>
      <c r="K712" s="121" t="n">
        <v>5</v>
      </c>
      <c r="L712" s="122"/>
      <c r="M712" s="123"/>
      <c r="N712" s="123"/>
      <c r="O712" s="123"/>
      <c r="P712" s="123"/>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14" t="s">
        <v>2152</v>
      </c>
      <c r="B713" s="115" t="s">
        <v>2153</v>
      </c>
      <c r="C713" s="147" t="s">
        <v>2002</v>
      </c>
      <c r="D713" s="117"/>
      <c r="E713" s="117" t="n">
        <v>0</v>
      </c>
      <c r="F713" s="118" t="s">
        <v>49</v>
      </c>
      <c r="G713" s="118" t="s">
        <v>49</v>
      </c>
      <c r="H713" s="141" t="n">
        <v>1531</v>
      </c>
      <c r="I713" s="119" t="s">
        <v>2044</v>
      </c>
      <c r="J713" s="120" t="n">
        <v>8</v>
      </c>
      <c r="K713" s="121" t="n">
        <v>5</v>
      </c>
      <c r="L713" s="122"/>
      <c r="M713" s="123"/>
      <c r="N713" s="123"/>
      <c r="O713" s="123"/>
      <c r="P713" s="123"/>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2154</v>
      </c>
      <c r="B714" s="115" t="s">
        <v>2155</v>
      </c>
      <c r="C714" s="147" t="s">
        <v>127</v>
      </c>
      <c r="D714" s="117"/>
      <c r="E714" s="117" t="n">
        <v>0</v>
      </c>
      <c r="F714" s="118" t="s">
        <v>49</v>
      </c>
      <c r="G714" s="118" t="s">
        <v>49</v>
      </c>
      <c r="H714" s="141" t="n">
        <v>1532</v>
      </c>
      <c r="I714" s="125" t="s">
        <v>2044</v>
      </c>
      <c r="J714" s="120" t="n">
        <v>8</v>
      </c>
      <c r="K714" s="121" t="n">
        <v>5</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2156</v>
      </c>
      <c r="B715" s="115" t="s">
        <v>2157</v>
      </c>
      <c r="C715" s="147" t="s">
        <v>127</v>
      </c>
      <c r="D715" s="117"/>
      <c r="E715" s="117" t="n">
        <v>0</v>
      </c>
      <c r="F715" s="118" t="s">
        <v>49</v>
      </c>
      <c r="G715" s="118" t="s">
        <v>49</v>
      </c>
      <c r="H715" s="141" t="n">
        <v>1535</v>
      </c>
      <c r="I715" s="125" t="s">
        <v>2044</v>
      </c>
      <c r="J715" s="120" t="n">
        <v>8</v>
      </c>
      <c r="K715" s="121" t="n">
        <v>2</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2158</v>
      </c>
      <c r="B716" s="115" t="s">
        <v>2159</v>
      </c>
      <c r="C716" s="147" t="s">
        <v>2160</v>
      </c>
      <c r="D716" s="117"/>
      <c r="E716" s="117" t="n">
        <v>0</v>
      </c>
      <c r="F716" s="118" t="s">
        <v>49</v>
      </c>
      <c r="G716" s="118" t="s">
        <v>49</v>
      </c>
      <c r="H716" s="141" t="n">
        <v>19629</v>
      </c>
      <c r="I716" s="119" t="s">
        <v>2044</v>
      </c>
      <c r="J716" s="120" t="n">
        <v>8</v>
      </c>
      <c r="K716" s="121" t="n">
        <v>2</v>
      </c>
      <c r="L716" s="122"/>
      <c r="M716" s="123"/>
      <c r="N716" s="123"/>
      <c r="O716" s="123"/>
      <c r="P716" s="123"/>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4" t="s">
        <v>2161</v>
      </c>
      <c r="B717" s="115" t="s">
        <v>2162</v>
      </c>
      <c r="C717" s="147" t="s">
        <v>1451</v>
      </c>
      <c r="D717" s="117"/>
      <c r="E717" s="117" t="n">
        <v>0</v>
      </c>
      <c r="F717" s="118" t="s">
        <v>49</v>
      </c>
      <c r="G717" s="118" t="s">
        <v>49</v>
      </c>
      <c r="H717" s="141" t="n">
        <v>19630</v>
      </c>
      <c r="I717" s="125" t="s">
        <v>2044</v>
      </c>
      <c r="J717" s="120" t="n">
        <v>8</v>
      </c>
      <c r="K717" s="121" t="n">
        <v>2</v>
      </c>
      <c r="L717" s="126"/>
      <c r="M717" s="123"/>
      <c r="N717" s="127"/>
      <c r="O717" s="123"/>
      <c r="P717" s="127"/>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4" t="s">
        <v>2163</v>
      </c>
      <c r="B718" s="115" t="s">
        <v>2164</v>
      </c>
      <c r="C718" s="147" t="s">
        <v>2165</v>
      </c>
      <c r="D718" s="117"/>
      <c r="E718" s="117" t="n">
        <v>0</v>
      </c>
      <c r="F718" s="118" t="s">
        <v>49</v>
      </c>
      <c r="G718" s="118" t="s">
        <v>49</v>
      </c>
      <c r="H718" s="141" t="n">
        <v>1536</v>
      </c>
      <c r="I718" s="125" t="s">
        <v>2044</v>
      </c>
      <c r="J718" s="120" t="n">
        <v>8</v>
      </c>
      <c r="K718" s="121" t="n">
        <v>2</v>
      </c>
      <c r="L718" s="126"/>
      <c r="M718" s="123"/>
      <c r="N718" s="127"/>
      <c r="O718" s="123"/>
      <c r="P718" s="127"/>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14" t="s">
        <v>2166</v>
      </c>
      <c r="B719" s="115" t="s">
        <v>2167</v>
      </c>
      <c r="C719" s="147" t="s">
        <v>2168</v>
      </c>
      <c r="D719" s="117"/>
      <c r="E719" s="117" t="n">
        <v>0</v>
      </c>
      <c r="F719" s="118" t="s">
        <v>49</v>
      </c>
      <c r="G719" s="118" t="s">
        <v>49</v>
      </c>
      <c r="H719" s="141" t="n">
        <v>19631</v>
      </c>
      <c r="I719" s="125" t="s">
        <v>2044</v>
      </c>
      <c r="J719" s="120" t="n">
        <v>8</v>
      </c>
      <c r="K719" s="121" t="n">
        <v>2</v>
      </c>
      <c r="L719" s="126"/>
      <c r="M719" s="123"/>
      <c r="N719" s="127"/>
      <c r="O719" s="123"/>
      <c r="P719" s="127"/>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14" t="s">
        <v>2169</v>
      </c>
      <c r="B720" s="115" t="s">
        <v>2170</v>
      </c>
      <c r="C720" s="116" t="s">
        <v>127</v>
      </c>
      <c r="D720" s="117"/>
      <c r="E720" s="117" t="n">
        <v>0</v>
      </c>
      <c r="F720" s="118" t="s">
        <v>49</v>
      </c>
      <c r="G720" s="118" t="s">
        <v>49</v>
      </c>
      <c r="H720" s="118" t="n">
        <v>1537</v>
      </c>
      <c r="I720" s="125" t="s">
        <v>2044</v>
      </c>
      <c r="J720" s="120" t="n">
        <v>8</v>
      </c>
      <c r="K720" s="121" t="n">
        <v>2</v>
      </c>
      <c r="L720" s="122" t="s">
        <v>2171</v>
      </c>
      <c r="M720" s="123" t="s">
        <v>2172</v>
      </c>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2173</v>
      </c>
      <c r="B721" s="115" t="s">
        <v>2174</v>
      </c>
      <c r="C721" s="147" t="s">
        <v>2175</v>
      </c>
      <c r="D721" s="117"/>
      <c r="E721" s="117" t="n">
        <v>0</v>
      </c>
      <c r="F721" s="118" t="s">
        <v>49</v>
      </c>
      <c r="G721" s="118" t="s">
        <v>49</v>
      </c>
      <c r="H721" s="141" t="n">
        <v>31582</v>
      </c>
      <c r="I721" s="125" t="s">
        <v>2044</v>
      </c>
      <c r="J721" s="120" t="n">
        <v>8</v>
      </c>
      <c r="K721" s="121" t="n">
        <v>2</v>
      </c>
      <c r="L721" s="126" t="s">
        <v>2176</v>
      </c>
      <c r="M721" s="123" t="s">
        <v>2177</v>
      </c>
      <c r="N721" s="127"/>
      <c r="O721" s="123"/>
      <c r="P721" s="127"/>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4" t="s">
        <v>2178</v>
      </c>
      <c r="B722" s="115" t="s">
        <v>2179</v>
      </c>
      <c r="C722" s="147" t="s">
        <v>127</v>
      </c>
      <c r="D722" s="117"/>
      <c r="E722" s="117" t="n">
        <v>0</v>
      </c>
      <c r="F722" s="118" t="s">
        <v>49</v>
      </c>
      <c r="G722" s="118" t="s">
        <v>49</v>
      </c>
      <c r="H722" s="141" t="n">
        <v>1534</v>
      </c>
      <c r="I722" s="125" t="s">
        <v>2044</v>
      </c>
      <c r="J722" s="120" t="n">
        <v>8</v>
      </c>
      <c r="K722" s="121" t="n">
        <v>2</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4" t="s">
        <v>2180</v>
      </c>
      <c r="B723" s="115" t="s">
        <v>2181</v>
      </c>
      <c r="C723" s="147" t="s">
        <v>2182</v>
      </c>
      <c r="D723" s="117"/>
      <c r="E723" s="117" t="n">
        <v>0</v>
      </c>
      <c r="F723" s="118" t="s">
        <v>49</v>
      </c>
      <c r="G723" s="118" t="s">
        <v>49</v>
      </c>
      <c r="H723" s="141" t="n">
        <v>19634</v>
      </c>
      <c r="I723" s="119" t="s">
        <v>2044</v>
      </c>
      <c r="J723" s="120" t="n">
        <v>8</v>
      </c>
      <c r="K723" s="121" t="n">
        <v>2</v>
      </c>
      <c r="L723" s="122"/>
      <c r="M723" s="123"/>
      <c r="N723" s="123"/>
      <c r="O723" s="123"/>
      <c r="P723" s="123"/>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4" t="s">
        <v>2183</v>
      </c>
      <c r="B724" s="115" t="s">
        <v>2184</v>
      </c>
      <c r="C724" s="116" t="s">
        <v>2185</v>
      </c>
      <c r="D724" s="117"/>
      <c r="E724" s="117" t="n">
        <v>0</v>
      </c>
      <c r="F724" s="118" t="s">
        <v>49</v>
      </c>
      <c r="G724" s="118" t="s">
        <v>49</v>
      </c>
      <c r="H724" s="118" t="n">
        <v>1504</v>
      </c>
      <c r="I724" s="119" t="s">
        <v>2044</v>
      </c>
      <c r="J724" s="120" t="n">
        <v>8</v>
      </c>
      <c r="K724" s="121" t="n">
        <v>4</v>
      </c>
      <c r="L724" s="122"/>
      <c r="M724" s="123"/>
      <c r="N724" s="123"/>
      <c r="O724" s="123"/>
      <c r="P724" s="123"/>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14" t="s">
        <v>2186</v>
      </c>
      <c r="B725" s="115" t="s">
        <v>2187</v>
      </c>
      <c r="C725" s="147" t="s">
        <v>2188</v>
      </c>
      <c r="D725" s="117"/>
      <c r="E725" s="117" t="n">
        <v>0</v>
      </c>
      <c r="F725" s="118" t="s">
        <v>49</v>
      </c>
      <c r="G725" s="118" t="s">
        <v>49</v>
      </c>
      <c r="H725" s="141" t="n">
        <v>19636</v>
      </c>
      <c r="I725" s="125" t="s">
        <v>2044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14" t="s">
        <v>2189</v>
      </c>
      <c r="B726" s="115" t="s">
        <v>2190</v>
      </c>
      <c r="C726" s="147" t="s">
        <v>2191</v>
      </c>
      <c r="D726" s="117"/>
      <c r="E726" s="117" t="n">
        <v>0</v>
      </c>
      <c r="F726" s="118" t="s">
        <v>49</v>
      </c>
      <c r="G726" s="118" t="s">
        <v>49</v>
      </c>
      <c r="H726" s="141" t="n">
        <v>31598</v>
      </c>
      <c r="I726" s="125" t="s">
        <v>2044</v>
      </c>
      <c r="J726" s="120" t="n">
        <v>8</v>
      </c>
      <c r="K726" s="121" t="n">
        <v>4</v>
      </c>
      <c r="L726" s="126" t="s">
        <v>2192</v>
      </c>
      <c r="M726" s="123" t="s">
        <v>2193</v>
      </c>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2194</v>
      </c>
      <c r="B727" s="115" t="s">
        <v>2195</v>
      </c>
      <c r="C727" s="147" t="s">
        <v>2196</v>
      </c>
      <c r="D727" s="117"/>
      <c r="E727" s="117" t="n">
        <v>0</v>
      </c>
      <c r="F727" s="118" t="s">
        <v>49</v>
      </c>
      <c r="G727" s="118" t="s">
        <v>49</v>
      </c>
      <c r="H727" s="141" t="n">
        <v>1505</v>
      </c>
      <c r="I727" s="125" t="s">
        <v>2044</v>
      </c>
      <c r="J727" s="120" t="n">
        <v>8</v>
      </c>
      <c r="K727" s="121" t="n">
        <v>4</v>
      </c>
      <c r="L727" s="126"/>
      <c r="M727" s="123"/>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14" t="s">
        <v>2197</v>
      </c>
      <c r="B728" s="115" t="s">
        <v>2198</v>
      </c>
      <c r="C728" s="147" t="s">
        <v>2199</v>
      </c>
      <c r="D728" s="117"/>
      <c r="E728" s="117" t="n">
        <v>0</v>
      </c>
      <c r="F728" s="118" t="s">
        <v>49</v>
      </c>
      <c r="G728" s="118" t="s">
        <v>49</v>
      </c>
      <c r="H728" s="141" t="n">
        <v>19637</v>
      </c>
      <c r="I728" s="125" t="s">
        <v>2044</v>
      </c>
      <c r="J728" s="120" t="n">
        <v>8</v>
      </c>
      <c r="K728" s="121" t="n">
        <v>4</v>
      </c>
      <c r="L728" s="126"/>
      <c r="M728" s="123"/>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4" t="s">
        <v>2200</v>
      </c>
      <c r="B729" s="115" t="s">
        <v>2201</v>
      </c>
      <c r="C729" s="147" t="s">
        <v>2202</v>
      </c>
      <c r="D729" s="117" t="s">
        <v>18</v>
      </c>
      <c r="E729" s="117" t="n">
        <v>0</v>
      </c>
      <c r="F729" s="118" t="n">
        <v>12</v>
      </c>
      <c r="G729" s="118" t="n">
        <v>2</v>
      </c>
      <c r="H729" s="141" t="n">
        <v>1506</v>
      </c>
      <c r="I729" s="119" t="s">
        <v>2044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14" t="s">
        <v>2203</v>
      </c>
      <c r="B730" s="115" t="s">
        <v>2204</v>
      </c>
      <c r="C730" s="116" t="s">
        <v>2202</v>
      </c>
      <c r="D730" s="117"/>
      <c r="E730" s="117" t="n">
        <v>0</v>
      </c>
      <c r="F730" s="118" t="s">
        <v>49</v>
      </c>
      <c r="G730" s="118" t="s">
        <v>49</v>
      </c>
      <c r="H730" s="118" t="n">
        <v>19638</v>
      </c>
      <c r="I730" s="125" t="s">
        <v>2044</v>
      </c>
      <c r="J730" s="120" t="n">
        <v>8</v>
      </c>
      <c r="K730" s="121" t="n">
        <v>4</v>
      </c>
      <c r="L730" s="126"/>
      <c r="M730" s="123"/>
      <c r="N730" s="127"/>
      <c r="O730" s="123"/>
      <c r="P730" s="127"/>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14" t="s">
        <v>2205</v>
      </c>
      <c r="B731" s="115" t="s">
        <v>2206</v>
      </c>
      <c r="C731" s="116" t="s">
        <v>2207</v>
      </c>
      <c r="D731" s="117"/>
      <c r="E731" s="117" t="n">
        <v>0</v>
      </c>
      <c r="F731" s="118" t="s">
        <v>49</v>
      </c>
      <c r="G731" s="118" t="s">
        <v>49</v>
      </c>
      <c r="H731" s="118" t="n">
        <v>31542</v>
      </c>
      <c r="I731" s="119" t="s">
        <v>2044</v>
      </c>
      <c r="J731" s="120" t="n">
        <v>8</v>
      </c>
      <c r="K731" s="121" t="n">
        <v>4</v>
      </c>
      <c r="L731" s="122" t="s">
        <v>2208</v>
      </c>
      <c r="M731" s="123" t="s">
        <v>2209</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14" t="s">
        <v>2210</v>
      </c>
      <c r="B732" s="115" t="s">
        <v>2211</v>
      </c>
      <c r="C732" s="147" t="s">
        <v>2212</v>
      </c>
      <c r="D732" s="117"/>
      <c r="E732" s="117" t="n">
        <v>0</v>
      </c>
      <c r="F732" s="118" t="s">
        <v>49</v>
      </c>
      <c r="G732" s="118" t="s">
        <v>49</v>
      </c>
      <c r="H732" s="141" t="n">
        <v>19640</v>
      </c>
      <c r="I732" s="119" t="s">
        <v>2044</v>
      </c>
      <c r="J732" s="120" t="n">
        <v>8</v>
      </c>
      <c r="K732" s="121" t="n">
        <v>4</v>
      </c>
      <c r="L732" s="122"/>
      <c r="M732" s="123"/>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14" t="s">
        <v>2213</v>
      </c>
      <c r="B733" s="115" t="s">
        <v>2214</v>
      </c>
      <c r="C733" s="147" t="s">
        <v>2215</v>
      </c>
      <c r="D733" s="117"/>
      <c r="E733" s="117" t="n">
        <v>0</v>
      </c>
      <c r="F733" s="118" t="s">
        <v>49</v>
      </c>
      <c r="G733" s="118" t="s">
        <v>49</v>
      </c>
      <c r="H733" s="141" t="n">
        <v>1507</v>
      </c>
      <c r="I733" s="119" t="s">
        <v>2044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4" t="s">
        <v>2216</v>
      </c>
      <c r="B734" s="115" t="s">
        <v>2217</v>
      </c>
      <c r="C734" s="116" t="s">
        <v>1528</v>
      </c>
      <c r="D734" s="117"/>
      <c r="E734" s="117" t="n">
        <v>0</v>
      </c>
      <c r="F734" s="118" t="s">
        <v>49</v>
      </c>
      <c r="G734" s="118" t="s">
        <v>49</v>
      </c>
      <c r="H734" s="118" t="n">
        <v>1503</v>
      </c>
      <c r="I734" s="125" t="s">
        <v>2044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2218</v>
      </c>
      <c r="B735" s="115" t="s">
        <v>2219</v>
      </c>
      <c r="C735" s="147" t="s">
        <v>2220</v>
      </c>
      <c r="D735" s="117"/>
      <c r="E735" s="117" t="n">
        <v>0</v>
      </c>
      <c r="F735" s="118" t="s">
        <v>49</v>
      </c>
      <c r="G735" s="118" t="s">
        <v>49</v>
      </c>
      <c r="H735" s="141" t="n">
        <v>1508</v>
      </c>
      <c r="I735" s="125" t="s">
        <v>2044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14" t="s">
        <v>2221</v>
      </c>
      <c r="B736" s="115" t="s">
        <v>2222</v>
      </c>
      <c r="C736" s="116" t="s">
        <v>1281</v>
      </c>
      <c r="D736" s="117"/>
      <c r="E736" s="117" t="n">
        <v>0</v>
      </c>
      <c r="F736" s="118" t="s">
        <v>49</v>
      </c>
      <c r="G736" s="118" t="s">
        <v>49</v>
      </c>
      <c r="H736" s="118" t="n">
        <v>19651</v>
      </c>
      <c r="I736" s="125" t="s">
        <v>2044</v>
      </c>
      <c r="J736" s="120" t="n">
        <v>8</v>
      </c>
      <c r="K736" s="121" t="n">
        <v>2</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2223</v>
      </c>
      <c r="B737" s="115" t="s">
        <v>2224</v>
      </c>
      <c r="C737" s="147" t="s">
        <v>1281</v>
      </c>
      <c r="D737" s="117"/>
      <c r="E737" s="117" t="n">
        <v>0</v>
      </c>
      <c r="F737" s="118" t="s">
        <v>49</v>
      </c>
      <c r="G737" s="118" t="s">
        <v>49</v>
      </c>
      <c r="H737" s="141" t="n">
        <v>19652</v>
      </c>
      <c r="I737" s="125" t="s">
        <v>2044</v>
      </c>
      <c r="J737" s="120" t="n">
        <v>8</v>
      </c>
      <c r="K737" s="121" t="n">
        <v>2</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2225</v>
      </c>
      <c r="B738" s="115" t="s">
        <v>2226</v>
      </c>
      <c r="C738" s="147" t="s">
        <v>2227</v>
      </c>
      <c r="D738" s="117"/>
      <c r="E738" s="117" t="n">
        <v>0</v>
      </c>
      <c r="F738" s="118" t="s">
        <v>49</v>
      </c>
      <c r="G738" s="118" t="s">
        <v>49</v>
      </c>
      <c r="H738" s="141" t="n">
        <v>19653</v>
      </c>
      <c r="I738" s="125" t="s">
        <v>2044</v>
      </c>
      <c r="J738" s="120" t="n">
        <v>8</v>
      </c>
      <c r="K738" s="121" t="n">
        <v>2</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4" t="s">
        <v>2228</v>
      </c>
      <c r="B739" s="115" t="s">
        <v>2229</v>
      </c>
      <c r="C739" s="147" t="s">
        <v>2230</v>
      </c>
      <c r="D739" s="117"/>
      <c r="E739" s="117" t="n">
        <v>0</v>
      </c>
      <c r="F739" s="118" t="s">
        <v>49</v>
      </c>
      <c r="G739" s="118" t="s">
        <v>49</v>
      </c>
      <c r="H739" s="141" t="n">
        <v>19660</v>
      </c>
      <c r="I739" s="125" t="s">
        <v>2044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2231</v>
      </c>
      <c r="B740" s="115" t="s">
        <v>2232</v>
      </c>
      <c r="C740" s="147" t="s">
        <v>2233</v>
      </c>
      <c r="D740" s="117"/>
      <c r="E740" s="117" t="n">
        <v>0</v>
      </c>
      <c r="F740" s="118" t="s">
        <v>49</v>
      </c>
      <c r="G740" s="118" t="s">
        <v>49</v>
      </c>
      <c r="H740" s="141" t="n">
        <v>19763</v>
      </c>
      <c r="I740" s="125" t="s">
        <v>2044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14" t="s">
        <v>2234</v>
      </c>
      <c r="B741" s="115" t="s">
        <v>2235</v>
      </c>
      <c r="C741" s="147" t="s">
        <v>2236</v>
      </c>
      <c r="D741" s="117"/>
      <c r="E741" s="117" t="n">
        <v>0</v>
      </c>
      <c r="F741" s="118" t="s">
        <v>49</v>
      </c>
      <c r="G741" s="118" t="s">
        <v>49</v>
      </c>
      <c r="H741" s="141" t="n">
        <v>19768</v>
      </c>
      <c r="I741" s="125" t="s">
        <v>2044</v>
      </c>
      <c r="J741" s="120" t="n">
        <v>8</v>
      </c>
      <c r="K741" s="121" t="n">
        <v>4</v>
      </c>
      <c r="L741" s="126"/>
      <c r="M741" s="123"/>
      <c r="N741" s="127"/>
      <c r="O741" s="123"/>
      <c r="P741" s="127"/>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4" t="s">
        <v>2237</v>
      </c>
      <c r="B742" s="115" t="s">
        <v>2238</v>
      </c>
      <c r="C742" s="116" t="s">
        <v>2239</v>
      </c>
      <c r="D742" s="117"/>
      <c r="E742" s="117" t="n">
        <v>0</v>
      </c>
      <c r="F742" s="118" t="s">
        <v>49</v>
      </c>
      <c r="G742" s="118" t="s">
        <v>49</v>
      </c>
      <c r="H742" s="118" t="n">
        <v>1563</v>
      </c>
      <c r="I742" s="125" t="s">
        <v>2044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14" t="s">
        <v>2240</v>
      </c>
      <c r="B743" s="115" t="s">
        <v>2241</v>
      </c>
      <c r="C743" s="147" t="s">
        <v>1574</v>
      </c>
      <c r="D743" s="117" t="s">
        <v>18</v>
      </c>
      <c r="E743" s="117" t="n">
        <v>0</v>
      </c>
      <c r="F743" s="118" t="n">
        <v>14</v>
      </c>
      <c r="G743" s="118" t="n">
        <v>2</v>
      </c>
      <c r="H743" s="141" t="n">
        <v>1564</v>
      </c>
      <c r="I743" s="125" t="s">
        <v>2044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4" t="s">
        <v>2242</v>
      </c>
      <c r="B744" s="115" t="s">
        <v>2243</v>
      </c>
      <c r="C744" s="147" t="s">
        <v>2244</v>
      </c>
      <c r="D744" s="117"/>
      <c r="E744" s="117" t="n">
        <v>0</v>
      </c>
      <c r="F744" s="141" t="s">
        <v>49</v>
      </c>
      <c r="G744" s="141" t="s">
        <v>49</v>
      </c>
      <c r="H744" s="141" t="n">
        <v>1565</v>
      </c>
      <c r="I744" s="125" t="s">
        <v>2044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2245</v>
      </c>
      <c r="B745" s="115" t="s">
        <v>2246</v>
      </c>
      <c r="C745" s="147" t="s">
        <v>2247</v>
      </c>
      <c r="D745" s="117"/>
      <c r="E745" s="117" t="n">
        <v>0</v>
      </c>
      <c r="F745" s="118" t="s">
        <v>49</v>
      </c>
      <c r="G745" s="118" t="s">
        <v>49</v>
      </c>
      <c r="H745" s="141" t="n">
        <v>1566</v>
      </c>
      <c r="I745" s="125" t="s">
        <v>2044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2248</v>
      </c>
      <c r="B746" s="115" t="s">
        <v>2249</v>
      </c>
      <c r="C746" s="147" t="s">
        <v>1528</v>
      </c>
      <c r="D746" s="117"/>
      <c r="E746" s="117" t="n">
        <v>0</v>
      </c>
      <c r="F746" s="118" t="s">
        <v>49</v>
      </c>
      <c r="G746" s="118" t="s">
        <v>49</v>
      </c>
      <c r="H746" s="141" t="n">
        <v>1562</v>
      </c>
      <c r="I746" s="119" t="s">
        <v>2044</v>
      </c>
      <c r="J746" s="120" t="n">
        <v>8</v>
      </c>
      <c r="K746" s="121" t="n">
        <v>4</v>
      </c>
      <c r="L746" s="122"/>
      <c r="M746" s="123"/>
      <c r="N746" s="123"/>
      <c r="O746" s="123"/>
      <c r="P746" s="123"/>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2250</v>
      </c>
      <c r="B747" s="115" t="s">
        <v>2251</v>
      </c>
      <c r="C747" s="116" t="s">
        <v>2252</v>
      </c>
      <c r="D747" s="117"/>
      <c r="E747" s="117" t="n">
        <v>0</v>
      </c>
      <c r="F747" s="118" t="s">
        <v>49</v>
      </c>
      <c r="G747" s="118" t="s">
        <v>49</v>
      </c>
      <c r="H747" s="118" t="n">
        <v>19769</v>
      </c>
      <c r="I747" s="125" t="s">
        <v>2044</v>
      </c>
      <c r="J747" s="120" t="n">
        <v>8</v>
      </c>
      <c r="K747" s="121" t="n">
        <v>4</v>
      </c>
      <c r="L747" s="126"/>
      <c r="M747" s="123"/>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4" t="s">
        <v>2253</v>
      </c>
      <c r="B748" s="115" t="s">
        <v>2254</v>
      </c>
      <c r="C748" s="147" t="s">
        <v>2255</v>
      </c>
      <c r="D748" s="117"/>
      <c r="E748" s="117" t="n">
        <v>0</v>
      </c>
      <c r="F748" s="118" t="s">
        <v>49</v>
      </c>
      <c r="G748" s="118" t="s">
        <v>49</v>
      </c>
      <c r="H748" s="141" t="n">
        <v>30911</v>
      </c>
      <c r="I748" s="125" t="s">
        <v>2044</v>
      </c>
      <c r="J748" s="120" t="n">
        <v>8</v>
      </c>
      <c r="K748" s="121" t="n">
        <v>4</v>
      </c>
      <c r="L748" s="126" t="s">
        <v>2256</v>
      </c>
      <c r="M748" s="123" t="s">
        <v>2257</v>
      </c>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4" t="s">
        <v>2258</v>
      </c>
      <c r="B749" s="115" t="s">
        <v>2259</v>
      </c>
      <c r="C749" s="147" t="s">
        <v>127</v>
      </c>
      <c r="D749" s="117" t="s">
        <v>18</v>
      </c>
      <c r="E749" s="117" t="n">
        <v>0</v>
      </c>
      <c r="F749" s="118" t="n">
        <v>17</v>
      </c>
      <c r="G749" s="118" t="n">
        <v>3</v>
      </c>
      <c r="H749" s="141" t="n">
        <v>1785</v>
      </c>
      <c r="I749" s="125" t="s">
        <v>2044</v>
      </c>
      <c r="J749" s="120" t="n">
        <v>8</v>
      </c>
      <c r="K749" s="121" t="n">
        <v>4</v>
      </c>
      <c r="L749" s="126" t="s">
        <v>2260</v>
      </c>
      <c r="M749" s="123" t="s">
        <v>2261</v>
      </c>
      <c r="N749" s="149" t="s">
        <v>2262</v>
      </c>
      <c r="O749" s="148" t="s">
        <v>2263</v>
      </c>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4" t="s">
        <v>2264</v>
      </c>
      <c r="B750" s="115" t="s">
        <v>2265</v>
      </c>
      <c r="C750" s="116" t="s">
        <v>127</v>
      </c>
      <c r="D750" s="117" t="s">
        <v>18</v>
      </c>
      <c r="E750" s="117" t="n">
        <v>0</v>
      </c>
      <c r="F750" s="118" t="n">
        <v>10</v>
      </c>
      <c r="G750" s="118" t="n">
        <v>1</v>
      </c>
      <c r="H750" s="118" t="n">
        <v>1601</v>
      </c>
      <c r="I750" s="125" t="s">
        <v>2044</v>
      </c>
      <c r="J750" s="120" t="n">
        <v>8</v>
      </c>
      <c r="K750" s="121" t="n">
        <v>4</v>
      </c>
      <c r="L750" s="126"/>
      <c r="M750" s="148"/>
      <c r="N750" s="150"/>
      <c r="O750" s="123"/>
      <c r="P750" s="150"/>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2266</v>
      </c>
      <c r="B751" s="115" t="s">
        <v>2267</v>
      </c>
      <c r="C751" s="116" t="s">
        <v>127</v>
      </c>
      <c r="D751" s="117" t="s">
        <v>18</v>
      </c>
      <c r="E751" s="117" t="n">
        <v>0</v>
      </c>
      <c r="F751" s="118" t="n">
        <v>16</v>
      </c>
      <c r="G751" s="118" t="n">
        <v>3</v>
      </c>
      <c r="H751" s="118" t="n">
        <v>1611</v>
      </c>
      <c r="I751" s="125" t="s">
        <v>2044</v>
      </c>
      <c r="J751" s="120" t="n">
        <v>8</v>
      </c>
      <c r="K751" s="121" t="n">
        <v>2</v>
      </c>
      <c r="L751" s="126"/>
      <c r="M751" s="123"/>
      <c r="N751" s="150"/>
      <c r="O751" s="123"/>
      <c r="P751" s="150"/>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4" t="s">
        <v>2268</v>
      </c>
      <c r="B752" s="115" t="s">
        <v>2269</v>
      </c>
      <c r="C752" s="147" t="s">
        <v>127</v>
      </c>
      <c r="D752" s="117"/>
      <c r="E752" s="117" t="n">
        <v>0</v>
      </c>
      <c r="F752" s="141" t="s">
        <v>49</v>
      </c>
      <c r="G752" s="141" t="s">
        <v>49</v>
      </c>
      <c r="H752" s="141" t="n">
        <v>1612</v>
      </c>
      <c r="I752" s="125" t="s">
        <v>2044</v>
      </c>
      <c r="J752" s="120" t="n">
        <v>8</v>
      </c>
      <c r="K752" s="121" t="n">
        <v>5</v>
      </c>
      <c r="L752" s="126"/>
      <c r="M752" s="123"/>
      <c r="N752" s="127"/>
      <c r="O752" s="123"/>
      <c r="P752" s="127"/>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4" t="s">
        <v>2270</v>
      </c>
      <c r="B753" s="115" t="s">
        <v>2271</v>
      </c>
      <c r="C753" s="116" t="s">
        <v>127</v>
      </c>
      <c r="D753" s="117"/>
      <c r="E753" s="117" t="n">
        <v>0</v>
      </c>
      <c r="F753" s="118" t="s">
        <v>49</v>
      </c>
      <c r="G753" s="118" t="s">
        <v>49</v>
      </c>
      <c r="H753" s="118" t="n">
        <v>19819</v>
      </c>
      <c r="I753" s="125" t="s">
        <v>2044</v>
      </c>
      <c r="J753" s="120" t="n">
        <v>8</v>
      </c>
      <c r="K753" s="121" t="n">
        <v>4</v>
      </c>
      <c r="L753" s="126"/>
      <c r="M753" s="123"/>
      <c r="N753" s="127"/>
      <c r="O753" s="123"/>
      <c r="P753" s="127"/>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4" t="s">
        <v>2272</v>
      </c>
      <c r="B754" s="115" t="s">
        <v>2273</v>
      </c>
      <c r="C754" s="116" t="s">
        <v>2274</v>
      </c>
      <c r="D754" s="117"/>
      <c r="E754" s="117" t="n">
        <v>0</v>
      </c>
      <c r="F754" s="118" t="s">
        <v>49</v>
      </c>
      <c r="G754" s="118" t="s">
        <v>49</v>
      </c>
      <c r="H754" s="118" t="n">
        <v>1615</v>
      </c>
      <c r="I754" s="125" t="s">
        <v>2044</v>
      </c>
      <c r="J754" s="120" t="n">
        <v>8</v>
      </c>
      <c r="K754" s="121" t="n">
        <v>2</v>
      </c>
      <c r="L754" s="126"/>
      <c r="M754" s="123"/>
      <c r="N754" s="127"/>
      <c r="O754" s="123"/>
      <c r="P754" s="127"/>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4" t="s">
        <v>2275</v>
      </c>
      <c r="B755" s="115" t="s">
        <v>2276</v>
      </c>
      <c r="C755" s="116" t="s">
        <v>2277</v>
      </c>
      <c r="D755" s="117"/>
      <c r="E755" s="117" t="n">
        <v>0</v>
      </c>
      <c r="F755" s="118" t="s">
        <v>49</v>
      </c>
      <c r="G755" s="118" t="s">
        <v>49</v>
      </c>
      <c r="H755" s="118" t="n">
        <v>19837</v>
      </c>
      <c r="I755" s="125" t="s">
        <v>2044</v>
      </c>
      <c r="J755" s="120" t="n">
        <v>8</v>
      </c>
      <c r="K755" s="121" t="n">
        <v>4</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4" t="s">
        <v>2278</v>
      </c>
      <c r="B756" s="115" t="s">
        <v>2279</v>
      </c>
      <c r="C756" s="116" t="s">
        <v>2280</v>
      </c>
      <c r="D756" s="117"/>
      <c r="E756" s="117" t="n">
        <v>0</v>
      </c>
      <c r="F756" s="118" t="s">
        <v>49</v>
      </c>
      <c r="G756" s="118" t="s">
        <v>49</v>
      </c>
      <c r="H756" s="118" t="n">
        <v>19845</v>
      </c>
      <c r="I756" s="119" t="s">
        <v>2044</v>
      </c>
      <c r="J756" s="120" t="n">
        <v>8</v>
      </c>
      <c r="K756" s="121" t="n">
        <v>2</v>
      </c>
      <c r="L756" s="122"/>
      <c r="M756" s="123"/>
      <c r="N756" s="123"/>
      <c r="O756" s="123"/>
      <c r="P756" s="123"/>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4" t="s">
        <v>2281</v>
      </c>
      <c r="B757" s="115" t="s">
        <v>2282</v>
      </c>
      <c r="C757" s="147" t="s">
        <v>2283</v>
      </c>
      <c r="D757" s="117"/>
      <c r="E757" s="117" t="n">
        <v>0</v>
      </c>
      <c r="F757" s="118" t="s">
        <v>49</v>
      </c>
      <c r="G757" s="118" t="s">
        <v>49</v>
      </c>
      <c r="H757" s="141" t="n">
        <v>1855</v>
      </c>
      <c r="I757" s="125" t="s">
        <v>2044</v>
      </c>
      <c r="J757" s="120" t="n">
        <v>8</v>
      </c>
      <c r="K757" s="121" t="n">
        <v>2</v>
      </c>
      <c r="L757" s="126" t="s">
        <v>2284</v>
      </c>
      <c r="M757" s="123" t="s">
        <v>2285</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4" t="s">
        <v>2286</v>
      </c>
      <c r="B758" s="115" t="s">
        <v>2287</v>
      </c>
      <c r="C758" s="147" t="s">
        <v>2288</v>
      </c>
      <c r="D758" s="117"/>
      <c r="E758" s="117" t="n">
        <v>0</v>
      </c>
      <c r="F758" s="118" t="s">
        <v>49</v>
      </c>
      <c r="G758" s="118" t="s">
        <v>49</v>
      </c>
      <c r="H758" s="141" t="n">
        <v>1856</v>
      </c>
      <c r="I758" s="125" t="s">
        <v>2044</v>
      </c>
      <c r="J758" s="120" t="n">
        <v>8</v>
      </c>
      <c r="K758" s="121" t="n">
        <v>2</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14" t="s">
        <v>2289</v>
      </c>
      <c r="B759" s="115" t="s">
        <v>2290</v>
      </c>
      <c r="C759" s="147" t="s">
        <v>127</v>
      </c>
      <c r="D759" s="117"/>
      <c r="E759" s="117" t="n">
        <v>0</v>
      </c>
      <c r="F759" s="118" t="s">
        <v>49</v>
      </c>
      <c r="G759" s="118" t="s">
        <v>49</v>
      </c>
      <c r="H759" s="141" t="n">
        <v>1854</v>
      </c>
      <c r="I759" s="125" t="s">
        <v>2044</v>
      </c>
      <c r="J759" s="120" t="n">
        <v>8</v>
      </c>
      <c r="K759" s="121" t="n">
        <v>4</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14" t="s">
        <v>2291</v>
      </c>
      <c r="B760" s="115" t="s">
        <v>2292</v>
      </c>
      <c r="C760" s="147" t="s">
        <v>127</v>
      </c>
      <c r="D760" s="117"/>
      <c r="E760" s="117" t="n">
        <v>0</v>
      </c>
      <c r="F760" s="141" t="s">
        <v>49</v>
      </c>
      <c r="G760" s="141" t="s">
        <v>49</v>
      </c>
      <c r="H760" s="141" t="n">
        <v>1886</v>
      </c>
      <c r="I760" s="119" t="s">
        <v>2044</v>
      </c>
      <c r="J760" s="120" t="n">
        <v>8</v>
      </c>
      <c r="K760" s="121" t="n">
        <v>4</v>
      </c>
      <c r="L760" s="122"/>
      <c r="M760" s="123"/>
      <c r="N760" s="123"/>
      <c r="O760" s="123"/>
      <c r="P760" s="123"/>
      <c r="Q760" s="124"/>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2293</v>
      </c>
      <c r="B761" s="115" t="s">
        <v>2294</v>
      </c>
      <c r="C761" s="147" t="s">
        <v>127</v>
      </c>
      <c r="D761" s="117" t="s">
        <v>18</v>
      </c>
      <c r="E761" s="117" t="n">
        <v>0</v>
      </c>
      <c r="F761" s="118" t="n">
        <v>12</v>
      </c>
      <c r="G761" s="118" t="n">
        <v>1</v>
      </c>
      <c r="H761" s="141" t="n">
        <v>1791</v>
      </c>
      <c r="I761" s="119" t="s">
        <v>2044</v>
      </c>
      <c r="J761" s="120" t="n">
        <v>8</v>
      </c>
      <c r="K761" s="121" t="n">
        <v>4</v>
      </c>
      <c r="L761" s="122"/>
      <c r="M761" s="123"/>
      <c r="N761" s="123"/>
      <c r="O761" s="123"/>
      <c r="P761" s="123"/>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4" t="s">
        <v>2295</v>
      </c>
      <c r="B762" s="115" t="s">
        <v>2296</v>
      </c>
      <c r="C762" s="147" t="s">
        <v>2297</v>
      </c>
      <c r="D762" s="117"/>
      <c r="E762" s="117" t="n">
        <v>0</v>
      </c>
      <c r="F762" s="141" t="s">
        <v>49</v>
      </c>
      <c r="G762" s="141" t="s">
        <v>49</v>
      </c>
      <c r="H762" s="141" t="n">
        <v>19856</v>
      </c>
      <c r="I762" s="119" t="s">
        <v>2044</v>
      </c>
      <c r="J762" s="120" t="n">
        <v>8</v>
      </c>
      <c r="K762" s="121" t="n">
        <v>4</v>
      </c>
      <c r="L762" s="122"/>
      <c r="M762" s="123"/>
      <c r="N762" s="123"/>
      <c r="O762" s="123"/>
      <c r="P762" s="123"/>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4" t="s">
        <v>2298</v>
      </c>
      <c r="B763" s="115" t="s">
        <v>2299</v>
      </c>
      <c r="C763" s="116" t="s">
        <v>127</v>
      </c>
      <c r="D763" s="117" t="s">
        <v>18</v>
      </c>
      <c r="E763" s="117" t="n">
        <v>0</v>
      </c>
      <c r="F763" s="118" t="n">
        <v>16</v>
      </c>
      <c r="G763" s="118" t="n">
        <v>3</v>
      </c>
      <c r="H763" s="118" t="n">
        <v>1829</v>
      </c>
      <c r="I763" s="125" t="s">
        <v>2044</v>
      </c>
      <c r="J763" s="120" t="n">
        <v>8</v>
      </c>
      <c r="K763" s="121" t="n">
        <v>2</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14" t="s">
        <v>2300</v>
      </c>
      <c r="B764" s="115" t="s">
        <v>2301</v>
      </c>
      <c r="C764" s="147" t="s">
        <v>2302</v>
      </c>
      <c r="D764" s="117"/>
      <c r="E764" s="117" t="n">
        <v>0</v>
      </c>
      <c r="F764" s="141" t="s">
        <v>49</v>
      </c>
      <c r="G764" s="141" t="s">
        <v>49</v>
      </c>
      <c r="H764" s="141" t="n">
        <v>19863</v>
      </c>
      <c r="I764" s="125" t="s">
        <v>2044</v>
      </c>
      <c r="J764" s="120" t="n">
        <v>8</v>
      </c>
      <c r="K764" s="121" t="n">
        <v>2</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4" t="s">
        <v>2303</v>
      </c>
      <c r="B765" s="115" t="s">
        <v>2304</v>
      </c>
      <c r="C765" s="116" t="s">
        <v>127</v>
      </c>
      <c r="D765" s="117" t="s">
        <v>18</v>
      </c>
      <c r="E765" s="117" t="n">
        <v>0</v>
      </c>
      <c r="F765" s="118" t="n">
        <v>15</v>
      </c>
      <c r="G765" s="118" t="n">
        <v>2</v>
      </c>
      <c r="H765" s="118" t="n">
        <v>1879</v>
      </c>
      <c r="I765" s="125" t="s">
        <v>2044</v>
      </c>
      <c r="J765" s="120" t="n">
        <v>8</v>
      </c>
      <c r="K765" s="121" t="n">
        <v>2</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4" t="s">
        <v>2305</v>
      </c>
      <c r="B766" s="115" t="s">
        <v>2306</v>
      </c>
      <c r="C766" s="147" t="s">
        <v>2307</v>
      </c>
      <c r="D766" s="117"/>
      <c r="E766" s="117" t="n">
        <v>0</v>
      </c>
      <c r="F766" s="141" t="s">
        <v>49</v>
      </c>
      <c r="G766" s="141" t="s">
        <v>49</v>
      </c>
      <c r="H766" s="141" t="n">
        <v>19864</v>
      </c>
      <c r="I766" s="125" t="s">
        <v>2044</v>
      </c>
      <c r="J766" s="120" t="n">
        <v>8</v>
      </c>
      <c r="K766" s="121" t="n">
        <v>2</v>
      </c>
      <c r="L766" s="126" t="s">
        <v>2308</v>
      </c>
      <c r="M766" s="123" t="s">
        <v>2309</v>
      </c>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4" t="s">
        <v>2310</v>
      </c>
      <c r="B767" s="115" t="s">
        <v>2311</v>
      </c>
      <c r="C767" s="116" t="s">
        <v>2312</v>
      </c>
      <c r="D767" s="117"/>
      <c r="E767" s="117" t="n">
        <v>0</v>
      </c>
      <c r="F767" s="118" t="s">
        <v>49</v>
      </c>
      <c r="G767" s="118" t="s">
        <v>49</v>
      </c>
      <c r="H767" s="118" t="n">
        <v>31667</v>
      </c>
      <c r="I767" s="125" t="s">
        <v>2044</v>
      </c>
      <c r="J767" s="120" t="n">
        <v>8</v>
      </c>
      <c r="K767" s="121" t="n">
        <v>2</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4" t="s">
        <v>2313</v>
      </c>
      <c r="B768" s="115" t="s">
        <v>2314</v>
      </c>
      <c r="C768" s="116" t="s">
        <v>127</v>
      </c>
      <c r="D768" s="117"/>
      <c r="E768" s="117" t="n">
        <v>0</v>
      </c>
      <c r="F768" s="118" t="s">
        <v>49</v>
      </c>
      <c r="G768" s="118" t="s">
        <v>49</v>
      </c>
      <c r="H768" s="118" t="n">
        <v>19865</v>
      </c>
      <c r="I768" s="125" t="s">
        <v>2044</v>
      </c>
      <c r="J768" s="120" t="n">
        <v>8</v>
      </c>
      <c r="K768" s="121" t="n">
        <v>2</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4" t="s">
        <v>2315</v>
      </c>
      <c r="B769" s="115" t="s">
        <v>2316</v>
      </c>
      <c r="C769" s="147" t="s">
        <v>2317</v>
      </c>
      <c r="D769" s="117"/>
      <c r="E769" s="117" t="n">
        <v>0</v>
      </c>
      <c r="F769" s="118" t="s">
        <v>49</v>
      </c>
      <c r="G769" s="118" t="s">
        <v>49</v>
      </c>
      <c r="H769" s="141" t="n">
        <v>19867</v>
      </c>
      <c r="I769" s="125" t="s">
        <v>2044</v>
      </c>
      <c r="J769" s="120" t="n">
        <v>8</v>
      </c>
      <c r="K769" s="121" t="n">
        <v>2</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4" t="s">
        <v>2318</v>
      </c>
      <c r="B770" s="115" t="s">
        <v>2319</v>
      </c>
      <c r="C770" s="147" t="s">
        <v>2320</v>
      </c>
      <c r="D770" s="117"/>
      <c r="E770" s="117" t="n">
        <v>0</v>
      </c>
      <c r="F770" s="118" t="s">
        <v>49</v>
      </c>
      <c r="G770" s="118" t="s">
        <v>49</v>
      </c>
      <c r="H770" s="141" t="n">
        <v>19868</v>
      </c>
      <c r="I770" s="125" t="s">
        <v>2044</v>
      </c>
      <c r="J770" s="120" t="n">
        <v>8</v>
      </c>
      <c r="K770" s="121" t="n">
        <v>4</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14" t="s">
        <v>2321</v>
      </c>
      <c r="B771" s="115" t="s">
        <v>2322</v>
      </c>
      <c r="C771" s="116" t="s">
        <v>2323</v>
      </c>
      <c r="D771" s="117"/>
      <c r="E771" s="117" t="n">
        <v>0</v>
      </c>
      <c r="F771" s="118" t="s">
        <v>49</v>
      </c>
      <c r="G771" s="118" t="s">
        <v>49</v>
      </c>
      <c r="H771" s="118" t="n">
        <v>1690</v>
      </c>
      <c r="I771" s="125" t="s">
        <v>2044</v>
      </c>
      <c r="J771" s="120" t="n">
        <v>8</v>
      </c>
      <c r="K771" s="121" t="n">
        <v>4</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4" t="s">
        <v>2324</v>
      </c>
      <c r="B772" s="115" t="s">
        <v>2325</v>
      </c>
      <c r="C772" s="116" t="s">
        <v>127</v>
      </c>
      <c r="D772" s="117" t="s">
        <v>18</v>
      </c>
      <c r="E772" s="117" t="n">
        <v>0</v>
      </c>
      <c r="F772" s="118" t="n">
        <v>12</v>
      </c>
      <c r="G772" s="118" t="n">
        <v>1</v>
      </c>
      <c r="H772" s="118" t="n">
        <v>1692</v>
      </c>
      <c r="I772" s="125" t="s">
        <v>2044</v>
      </c>
      <c r="J772" s="120" t="n">
        <v>8</v>
      </c>
      <c r="K772" s="121" t="n">
        <v>4</v>
      </c>
      <c r="L772" s="126" t="s">
        <v>2326</v>
      </c>
      <c r="M772" s="148" t="s">
        <v>2327</v>
      </c>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4" t="s">
        <v>2328</v>
      </c>
      <c r="B773" s="115" t="s">
        <v>2329</v>
      </c>
      <c r="C773" s="116" t="s">
        <v>2330</v>
      </c>
      <c r="D773" s="117"/>
      <c r="E773" s="117" t="n">
        <v>0</v>
      </c>
      <c r="F773" s="118" t="s">
        <v>49</v>
      </c>
      <c r="G773" s="118" t="s">
        <v>49</v>
      </c>
      <c r="H773" s="118" t="n">
        <v>19869</v>
      </c>
      <c r="I773" s="125" t="s">
        <v>2044</v>
      </c>
      <c r="J773" s="120" t="n">
        <v>8</v>
      </c>
      <c r="K773" s="121" t="n">
        <v>4</v>
      </c>
      <c r="L773" s="126"/>
      <c r="M773" s="148"/>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14" t="s">
        <v>2331</v>
      </c>
      <c r="B774" s="115" t="s">
        <v>2332</v>
      </c>
      <c r="C774" s="116" t="s">
        <v>2333</v>
      </c>
      <c r="D774" s="117"/>
      <c r="E774" s="117" t="n">
        <v>0</v>
      </c>
      <c r="F774" s="118" t="s">
        <v>49</v>
      </c>
      <c r="G774" s="118" t="s">
        <v>49</v>
      </c>
      <c r="H774" s="118" t="n">
        <v>19870</v>
      </c>
      <c r="I774" s="125" t="s">
        <v>2044</v>
      </c>
      <c r="J774" s="120" t="n">
        <v>8</v>
      </c>
      <c r="K774" s="121" t="n">
        <v>4</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14" t="s">
        <v>2334</v>
      </c>
      <c r="B775" s="115" t="s">
        <v>2335</v>
      </c>
      <c r="C775" s="147" t="s">
        <v>1528</v>
      </c>
      <c r="D775" s="117" t="s">
        <v>18</v>
      </c>
      <c r="E775" s="117" t="n">
        <v>0</v>
      </c>
      <c r="F775" s="118" t="n">
        <v>11</v>
      </c>
      <c r="G775" s="118" t="n">
        <v>1</v>
      </c>
      <c r="H775" s="141" t="n">
        <v>1763</v>
      </c>
      <c r="I775" s="125" t="s">
        <v>2044</v>
      </c>
      <c r="J775" s="120" t="n">
        <v>8</v>
      </c>
      <c r="K775" s="121" t="n">
        <v>4</v>
      </c>
      <c r="L775" s="126"/>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4" t="s">
        <v>2336</v>
      </c>
      <c r="B776" s="115" t="s">
        <v>2337</v>
      </c>
      <c r="C776" s="147" t="s">
        <v>127</v>
      </c>
      <c r="D776" s="117" t="s">
        <v>18</v>
      </c>
      <c r="E776" s="117" t="n">
        <v>0</v>
      </c>
      <c r="F776" s="141" t="n">
        <v>12</v>
      </c>
      <c r="G776" s="141" t="n">
        <v>2</v>
      </c>
      <c r="H776" s="141" t="n">
        <v>1986</v>
      </c>
      <c r="I776" s="125" t="s">
        <v>2044</v>
      </c>
      <c r="J776" s="120" t="n">
        <v>8</v>
      </c>
      <c r="K776" s="121" t="n">
        <v>4</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4" t="s">
        <v>2338</v>
      </c>
      <c r="B777" s="115" t="s">
        <v>2339</v>
      </c>
      <c r="C777" s="147" t="s">
        <v>127</v>
      </c>
      <c r="D777" s="117"/>
      <c r="E777" s="117" t="n">
        <v>0</v>
      </c>
      <c r="F777" s="141" t="s">
        <v>49</v>
      </c>
      <c r="G777" s="141" t="s">
        <v>49</v>
      </c>
      <c r="H777" s="141" t="n">
        <v>19900</v>
      </c>
      <c r="I777" s="125" t="s">
        <v>2044</v>
      </c>
      <c r="J777" s="120" t="n">
        <v>8</v>
      </c>
      <c r="K777" s="121" t="n">
        <v>4</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4" t="s">
        <v>2340</v>
      </c>
      <c r="B778" s="115" t="s">
        <v>2341</v>
      </c>
      <c r="C778" s="116" t="s">
        <v>127</v>
      </c>
      <c r="D778" s="117" t="s">
        <v>18</v>
      </c>
      <c r="E778" s="117" t="n">
        <v>0</v>
      </c>
      <c r="F778" s="118" t="n">
        <v>10</v>
      </c>
      <c r="G778" s="118" t="n">
        <v>1</v>
      </c>
      <c r="H778" s="118" t="n">
        <v>1577</v>
      </c>
      <c r="I778" s="125" t="s">
        <v>2044</v>
      </c>
      <c r="J778" s="120" t="n">
        <v>8</v>
      </c>
      <c r="K778" s="121" t="n">
        <v>4</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4" t="s">
        <v>2342</v>
      </c>
      <c r="B779" s="115" t="s">
        <v>2343</v>
      </c>
      <c r="C779" s="147" t="s">
        <v>127</v>
      </c>
      <c r="D779" s="117"/>
      <c r="E779" s="117" t="n">
        <v>0</v>
      </c>
      <c r="F779" s="141" t="s">
        <v>49</v>
      </c>
      <c r="G779" s="141" t="s">
        <v>49</v>
      </c>
      <c r="H779" s="141" t="n">
        <v>1576</v>
      </c>
      <c r="I779" s="125" t="s">
        <v>2044</v>
      </c>
      <c r="J779" s="120" t="n">
        <v>8</v>
      </c>
      <c r="K779" s="121" t="n">
        <v>4</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14" t="s">
        <v>2344</v>
      </c>
      <c r="B780" s="115" t="s">
        <v>2345</v>
      </c>
      <c r="C780" s="147" t="s">
        <v>2346</v>
      </c>
      <c r="D780" s="117" t="s">
        <v>18</v>
      </c>
      <c r="E780" s="117" t="n">
        <v>0</v>
      </c>
      <c r="F780" s="118" t="n">
        <v>9</v>
      </c>
      <c r="G780" s="118" t="n">
        <v>2</v>
      </c>
      <c r="H780" s="141" t="n">
        <v>1579</v>
      </c>
      <c r="I780" s="125" t="s">
        <v>2044</v>
      </c>
      <c r="J780" s="120" t="n">
        <v>8</v>
      </c>
      <c r="K780" s="121" t="n">
        <v>4</v>
      </c>
      <c r="L780" s="126"/>
      <c r="M780" s="123"/>
      <c r="N780" s="127"/>
      <c r="O780" s="123"/>
      <c r="P780" s="127"/>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14" t="s">
        <v>2347</v>
      </c>
      <c r="B781" s="115" t="s">
        <v>2348</v>
      </c>
      <c r="C781" s="147" t="s">
        <v>2349</v>
      </c>
      <c r="D781" s="117" t="s">
        <v>18</v>
      </c>
      <c r="E781" s="117" t="n">
        <v>0</v>
      </c>
      <c r="F781" s="141" t="n">
        <v>16</v>
      </c>
      <c r="G781" s="141" t="n">
        <v>3</v>
      </c>
      <c r="H781" s="141" t="n">
        <v>1923</v>
      </c>
      <c r="I781" s="125" t="s">
        <v>2044</v>
      </c>
      <c r="J781" s="120" t="n">
        <v>8</v>
      </c>
      <c r="K781" s="121" t="n">
        <v>4</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4" t="s">
        <v>2350</v>
      </c>
      <c r="B782" s="115" t="s">
        <v>2351</v>
      </c>
      <c r="C782" s="147" t="s">
        <v>127</v>
      </c>
      <c r="D782" s="117" t="s">
        <v>18</v>
      </c>
      <c r="E782" s="117" t="n">
        <v>0</v>
      </c>
      <c r="F782" s="141" t="n">
        <v>16</v>
      </c>
      <c r="G782" s="141" t="n">
        <v>3</v>
      </c>
      <c r="H782" s="141" t="n">
        <v>1902</v>
      </c>
      <c r="I782" s="125" t="s">
        <v>2044</v>
      </c>
      <c r="J782" s="120" t="n">
        <v>8</v>
      </c>
      <c r="K782" s="121" t="n">
        <v>4</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4" t="s">
        <v>2352</v>
      </c>
      <c r="B783" s="115" t="s">
        <v>2353</v>
      </c>
      <c r="C783" s="147" t="s">
        <v>127</v>
      </c>
      <c r="D783" s="117"/>
      <c r="E783" s="117" t="n">
        <v>0</v>
      </c>
      <c r="F783" s="141" t="s">
        <v>49</v>
      </c>
      <c r="G783" s="141" t="s">
        <v>49</v>
      </c>
      <c r="H783" s="141" t="n">
        <v>19965</v>
      </c>
      <c r="I783" s="125" t="s">
        <v>2044</v>
      </c>
      <c r="J783" s="120" t="n">
        <v>8</v>
      </c>
      <c r="K783" s="121" t="n">
        <v>4</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4" t="s">
        <v>2354</v>
      </c>
      <c r="B784" s="115" t="s">
        <v>2355</v>
      </c>
      <c r="C784" s="147" t="s">
        <v>127</v>
      </c>
      <c r="D784" s="117"/>
      <c r="E784" s="117" t="n">
        <v>0</v>
      </c>
      <c r="F784" s="118" t="s">
        <v>49</v>
      </c>
      <c r="G784" s="118" t="s">
        <v>49</v>
      </c>
      <c r="H784" s="141" t="n">
        <v>19966</v>
      </c>
      <c r="I784" s="125" t="s">
        <v>2044</v>
      </c>
      <c r="J784" s="120" t="n">
        <v>8</v>
      </c>
      <c r="K784" s="121" t="n">
        <v>4</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14" t="s">
        <v>2356</v>
      </c>
      <c r="B785" s="115" t="s">
        <v>2357</v>
      </c>
      <c r="C785" s="147" t="s">
        <v>2358</v>
      </c>
      <c r="D785" s="117"/>
      <c r="E785" s="117" t="n">
        <v>0</v>
      </c>
      <c r="F785" s="118" t="s">
        <v>49</v>
      </c>
      <c r="G785" s="118" t="s">
        <v>49</v>
      </c>
      <c r="H785" s="141" t="n">
        <v>19967</v>
      </c>
      <c r="I785" s="119" t="s">
        <v>2044</v>
      </c>
      <c r="J785" s="120" t="n">
        <v>8</v>
      </c>
      <c r="K785" s="121" t="n">
        <v>4</v>
      </c>
      <c r="L785" s="126"/>
      <c r="M785" s="123"/>
      <c r="N785" s="123"/>
      <c r="O785" s="123"/>
      <c r="P785" s="123"/>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4" t="s">
        <v>2359</v>
      </c>
      <c r="B786" s="115" t="s">
        <v>2360</v>
      </c>
      <c r="C786" s="147" t="s">
        <v>127</v>
      </c>
      <c r="D786" s="117"/>
      <c r="E786" s="117" t="n">
        <v>0</v>
      </c>
      <c r="F786" s="118" t="s">
        <v>49</v>
      </c>
      <c r="G786" s="118" t="s">
        <v>49</v>
      </c>
      <c r="H786" s="141" t="n">
        <v>19971</v>
      </c>
      <c r="I786" s="119" t="s">
        <v>2044</v>
      </c>
      <c r="J786" s="120" t="n">
        <v>8</v>
      </c>
      <c r="K786" s="121" t="n">
        <v>4</v>
      </c>
      <c r="L786" s="126"/>
      <c r="M786" s="123"/>
      <c r="N786" s="123"/>
      <c r="O786" s="123"/>
      <c r="P786" s="123"/>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4" t="s">
        <v>2361</v>
      </c>
      <c r="B787" s="115" t="s">
        <v>2362</v>
      </c>
      <c r="C787" s="116" t="s">
        <v>2363</v>
      </c>
      <c r="D787" s="117"/>
      <c r="E787" s="117" t="n">
        <v>0</v>
      </c>
      <c r="F787" s="118" t="s">
        <v>49</v>
      </c>
      <c r="G787" s="118" t="s">
        <v>49</v>
      </c>
      <c r="H787" s="118" t="n">
        <v>1907</v>
      </c>
      <c r="I787" s="119" t="s">
        <v>2044</v>
      </c>
      <c r="J787" s="120" t="n">
        <v>8</v>
      </c>
      <c r="K787" s="121" t="n">
        <v>4</v>
      </c>
      <c r="L787" s="122"/>
      <c r="M787" s="123"/>
      <c r="N787" s="159"/>
      <c r="O787" s="123"/>
      <c r="P787" s="123"/>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4" t="s">
        <v>2364</v>
      </c>
      <c r="B788" s="115" t="s">
        <v>2365</v>
      </c>
      <c r="C788" s="147" t="s">
        <v>2366</v>
      </c>
      <c r="D788" s="117"/>
      <c r="E788" s="117" t="n">
        <v>0</v>
      </c>
      <c r="F788" s="118" t="s">
        <v>49</v>
      </c>
      <c r="G788" s="118" t="s">
        <v>49</v>
      </c>
      <c r="H788" s="141" t="n">
        <v>19977</v>
      </c>
      <c r="I788" s="119" t="s">
        <v>2044</v>
      </c>
      <c r="J788" s="120" t="n">
        <v>8</v>
      </c>
      <c r="K788" s="121" t="n">
        <v>4</v>
      </c>
      <c r="L788" s="122"/>
      <c r="M788" s="123"/>
      <c r="N788" s="123"/>
      <c r="O788" s="123"/>
      <c r="P788" s="123"/>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4" t="s">
        <v>2367</v>
      </c>
      <c r="B789" s="115" t="s">
        <v>2368</v>
      </c>
      <c r="C789" s="116" t="s">
        <v>2369</v>
      </c>
      <c r="D789" s="117"/>
      <c r="E789" s="117" t="n">
        <v>0</v>
      </c>
      <c r="F789" s="118" t="s">
        <v>49</v>
      </c>
      <c r="G789" s="118" t="s">
        <v>49</v>
      </c>
      <c r="H789" s="118" t="n">
        <v>19995</v>
      </c>
      <c r="I789" s="125" t="s">
        <v>2044</v>
      </c>
      <c r="J789" s="120" t="n">
        <v>8</v>
      </c>
      <c r="K789" s="121" t="n">
        <v>4</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4" t="s">
        <v>2370</v>
      </c>
      <c r="B790" s="115" t="s">
        <v>2371</v>
      </c>
      <c r="C790" s="116" t="s">
        <v>2372</v>
      </c>
      <c r="D790" s="117" t="s">
        <v>18</v>
      </c>
      <c r="E790" s="117" t="n">
        <v>0</v>
      </c>
      <c r="F790" s="118" t="n">
        <v>9</v>
      </c>
      <c r="G790" s="118" t="n">
        <v>1</v>
      </c>
      <c r="H790" s="118" t="n">
        <v>1765</v>
      </c>
      <c r="I790" s="119" t="s">
        <v>2044</v>
      </c>
      <c r="J790" s="120" t="n">
        <v>8</v>
      </c>
      <c r="K790" s="121" t="n">
        <v>4</v>
      </c>
      <c r="L790" s="122"/>
      <c r="M790" s="123"/>
      <c r="N790" s="123"/>
      <c r="O790" s="123"/>
      <c r="P790" s="123"/>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14" t="s">
        <v>2373</v>
      </c>
      <c r="B791" s="115" t="s">
        <v>2374</v>
      </c>
      <c r="C791" s="147" t="s">
        <v>2375</v>
      </c>
      <c r="D791" s="117"/>
      <c r="E791" s="117" t="n">
        <v>0</v>
      </c>
      <c r="F791" s="141" t="s">
        <v>49</v>
      </c>
      <c r="G791" s="141" t="s">
        <v>49</v>
      </c>
      <c r="H791" s="141" t="n">
        <v>31583</v>
      </c>
      <c r="I791" s="125" t="s">
        <v>2044</v>
      </c>
      <c r="J791" s="120" t="n">
        <v>8</v>
      </c>
      <c r="K791" s="121" t="n">
        <v>4</v>
      </c>
      <c r="L791" s="126"/>
      <c r="M791" s="123"/>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4" t="s">
        <v>2376</v>
      </c>
      <c r="B792" s="115" t="s">
        <v>2377</v>
      </c>
      <c r="C792" s="116" t="s">
        <v>2378</v>
      </c>
      <c r="D792" s="117"/>
      <c r="E792" s="117" t="n">
        <v>0</v>
      </c>
      <c r="F792" s="118" t="s">
        <v>49</v>
      </c>
      <c r="G792" s="118" t="s">
        <v>49</v>
      </c>
      <c r="H792" s="118" t="n">
        <v>20003</v>
      </c>
      <c r="I792" s="125" t="s">
        <v>2044</v>
      </c>
      <c r="J792" s="120" t="n">
        <v>8</v>
      </c>
      <c r="K792" s="121" t="n">
        <v>4</v>
      </c>
      <c r="L792" s="126" t="s">
        <v>2379</v>
      </c>
      <c r="M792" s="123" t="s">
        <v>2380</v>
      </c>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4" t="s">
        <v>2381</v>
      </c>
      <c r="B793" s="115" t="s">
        <v>2382</v>
      </c>
      <c r="C793" s="116" t="s">
        <v>2383</v>
      </c>
      <c r="D793" s="117"/>
      <c r="E793" s="117" t="n">
        <v>0</v>
      </c>
      <c r="F793" s="118" t="s">
        <v>49</v>
      </c>
      <c r="G793" s="118" t="s">
        <v>49</v>
      </c>
      <c r="H793" s="118" t="n">
        <v>20007</v>
      </c>
      <c r="I793" s="125" t="s">
        <v>2044</v>
      </c>
      <c r="J793" s="120" t="n">
        <v>8</v>
      </c>
      <c r="K793" s="121" t="n">
        <v>1</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4" t="s">
        <v>2384</v>
      </c>
      <c r="B794" s="115" t="s">
        <v>2385</v>
      </c>
      <c r="C794" s="147" t="s">
        <v>2386</v>
      </c>
      <c r="D794" s="117"/>
      <c r="E794" s="117" t="n">
        <v>0</v>
      </c>
      <c r="F794" s="118" t="s">
        <v>49</v>
      </c>
      <c r="G794" s="118" t="s">
        <v>49</v>
      </c>
      <c r="H794" s="141" t="n">
        <v>20008</v>
      </c>
      <c r="I794" s="125" t="s">
        <v>2044</v>
      </c>
      <c r="J794" s="120" t="n">
        <v>8</v>
      </c>
      <c r="K794" s="121" t="n">
        <v>1</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4" t="s">
        <v>2387</v>
      </c>
      <c r="B795" s="115" t="s">
        <v>2388</v>
      </c>
      <c r="C795" s="147" t="s">
        <v>2151</v>
      </c>
      <c r="D795" s="117"/>
      <c r="E795" s="117" t="n">
        <v>0</v>
      </c>
      <c r="F795" s="118" t="s">
        <v>49</v>
      </c>
      <c r="G795" s="118" t="s">
        <v>49</v>
      </c>
      <c r="H795" s="141" t="n">
        <v>1873</v>
      </c>
      <c r="I795" s="125" t="s">
        <v>2044</v>
      </c>
      <c r="J795" s="120" t="n">
        <v>8</v>
      </c>
      <c r="K795" s="121" t="n">
        <v>4</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4" t="s">
        <v>2389</v>
      </c>
      <c r="B796" s="115" t="s">
        <v>2390</v>
      </c>
      <c r="C796" s="147" t="s">
        <v>515</v>
      </c>
      <c r="D796" s="117"/>
      <c r="E796" s="117" t="n">
        <v>0</v>
      </c>
      <c r="F796" s="118" t="s">
        <v>49</v>
      </c>
      <c r="G796" s="118" t="s">
        <v>49</v>
      </c>
      <c r="H796" s="141" t="n">
        <v>20010</v>
      </c>
      <c r="I796" s="125" t="s">
        <v>2044</v>
      </c>
      <c r="J796" s="120" t="n">
        <v>8</v>
      </c>
      <c r="K796" s="121" t="n">
        <v>4</v>
      </c>
      <c r="L796" s="126"/>
      <c r="M796" s="123"/>
      <c r="N796" s="127"/>
      <c r="O796" s="123"/>
      <c r="P796" s="127"/>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4" t="s">
        <v>2391</v>
      </c>
      <c r="B797" s="115" t="s">
        <v>2392</v>
      </c>
      <c r="C797" s="147" t="s">
        <v>127</v>
      </c>
      <c r="D797" s="117"/>
      <c r="E797" s="117" t="n">
        <v>0</v>
      </c>
      <c r="F797" s="118" t="s">
        <v>49</v>
      </c>
      <c r="G797" s="118" t="s">
        <v>49</v>
      </c>
      <c r="H797" s="141" t="n">
        <v>19677</v>
      </c>
      <c r="I797" s="125" t="s">
        <v>2044</v>
      </c>
      <c r="J797" s="120" t="n">
        <v>8</v>
      </c>
      <c r="K797" s="121" t="n">
        <v>4</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4" t="s">
        <v>2393</v>
      </c>
      <c r="B798" s="115" t="s">
        <v>2394</v>
      </c>
      <c r="C798" s="147" t="s">
        <v>2066</v>
      </c>
      <c r="D798" s="117" t="s">
        <v>18</v>
      </c>
      <c r="E798" s="117" t="n">
        <v>0</v>
      </c>
      <c r="F798" s="118" t="n">
        <v>8</v>
      </c>
      <c r="G798" s="118" t="n">
        <v>2</v>
      </c>
      <c r="H798" s="141" t="n">
        <v>31026</v>
      </c>
      <c r="I798" s="125" t="s">
        <v>2044</v>
      </c>
      <c r="J798" s="120" t="n">
        <v>8</v>
      </c>
      <c r="K798" s="121" t="n">
        <v>4</v>
      </c>
      <c r="L798" s="126" t="s">
        <v>2395</v>
      </c>
      <c r="M798" s="148" t="s">
        <v>2396</v>
      </c>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4" t="s">
        <v>2397</v>
      </c>
      <c r="B799" s="115" t="s">
        <v>2398</v>
      </c>
      <c r="C799" s="147" t="s">
        <v>2399</v>
      </c>
      <c r="D799" s="117"/>
      <c r="E799" s="117" t="n">
        <v>0</v>
      </c>
      <c r="F799" s="118" t="s">
        <v>49</v>
      </c>
      <c r="G799" s="118" t="s">
        <v>49</v>
      </c>
      <c r="H799" s="141" t="n">
        <v>19680</v>
      </c>
      <c r="I799" s="125" t="s">
        <v>2044</v>
      </c>
      <c r="J799" s="120" t="n">
        <v>8</v>
      </c>
      <c r="K799" s="121" t="n">
        <v>4</v>
      </c>
      <c r="L799" s="126"/>
      <c r="M799" s="148"/>
      <c r="N799" s="127"/>
      <c r="O799" s="123"/>
      <c r="P799" s="127"/>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4" t="s">
        <v>2400</v>
      </c>
      <c r="B800" s="115" t="s">
        <v>2401</v>
      </c>
      <c r="C800" s="147" t="s">
        <v>2402</v>
      </c>
      <c r="D800" s="117"/>
      <c r="E800" s="117" t="n">
        <v>0</v>
      </c>
      <c r="F800" s="118" t="s">
        <v>49</v>
      </c>
      <c r="G800" s="118" t="s">
        <v>49</v>
      </c>
      <c r="H800" s="141" t="n">
        <v>19681</v>
      </c>
      <c r="I800" s="119" t="s">
        <v>2044</v>
      </c>
      <c r="J800" s="120" t="n">
        <v>8</v>
      </c>
      <c r="K800" s="121" t="n">
        <v>4</v>
      </c>
      <c r="L800" s="122"/>
      <c r="M800" s="123"/>
      <c r="N800" s="123"/>
      <c r="O800" s="123"/>
      <c r="P800" s="123"/>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4" t="s">
        <v>2403</v>
      </c>
      <c r="B801" s="115" t="s">
        <v>2404</v>
      </c>
      <c r="C801" s="147" t="s">
        <v>2066</v>
      </c>
      <c r="D801" s="117"/>
      <c r="E801" s="117" t="n">
        <v>0</v>
      </c>
      <c r="F801" s="118" t="s">
        <v>49</v>
      </c>
      <c r="G801" s="118" t="s">
        <v>49</v>
      </c>
      <c r="H801" s="141" t="n">
        <v>19682</v>
      </c>
      <c r="I801" s="119" t="s">
        <v>2044</v>
      </c>
      <c r="J801" s="120" t="n">
        <v>8</v>
      </c>
      <c r="K801" s="121" t="n">
        <v>4</v>
      </c>
      <c r="L801" s="122"/>
      <c r="M801" s="123"/>
      <c r="N801" s="123"/>
      <c r="O801" s="123"/>
      <c r="P801" s="123"/>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4" t="s">
        <v>2405</v>
      </c>
      <c r="B802" s="115" t="s">
        <v>2406</v>
      </c>
      <c r="C802" s="147" t="s">
        <v>2407</v>
      </c>
      <c r="D802" s="117"/>
      <c r="E802" s="117" t="n">
        <v>0</v>
      </c>
      <c r="F802" s="118" t="s">
        <v>49</v>
      </c>
      <c r="G802" s="118" t="s">
        <v>49</v>
      </c>
      <c r="H802" s="141" t="n">
        <v>29933</v>
      </c>
      <c r="I802" s="119" t="s">
        <v>2044</v>
      </c>
      <c r="J802" s="120" t="n">
        <v>8</v>
      </c>
      <c r="K802" s="121" t="n">
        <v>4</v>
      </c>
      <c r="L802" s="122" t="s">
        <v>2408</v>
      </c>
      <c r="M802" s="123" t="s">
        <v>2409</v>
      </c>
      <c r="N802" s="123"/>
      <c r="O802" s="123"/>
      <c r="P802" s="123"/>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4" t="s">
        <v>2410</v>
      </c>
      <c r="B803" s="115" t="s">
        <v>2411</v>
      </c>
      <c r="C803" s="116" t="s">
        <v>2066</v>
      </c>
      <c r="D803" s="117"/>
      <c r="E803" s="117" t="n">
        <v>0</v>
      </c>
      <c r="F803" s="118" t="s">
        <v>49</v>
      </c>
      <c r="G803" s="118" t="s">
        <v>49</v>
      </c>
      <c r="H803" s="118" t="n">
        <v>31560</v>
      </c>
      <c r="I803" s="119" t="s">
        <v>2044</v>
      </c>
      <c r="J803" s="120" t="n">
        <v>8</v>
      </c>
      <c r="K803" s="121" t="n">
        <v>4</v>
      </c>
      <c r="L803" s="122" t="s">
        <v>2412</v>
      </c>
      <c r="M803" s="123" t="s">
        <v>2413</v>
      </c>
      <c r="N803" s="123"/>
      <c r="O803" s="123"/>
      <c r="P803" s="123"/>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4" t="s">
        <v>2414</v>
      </c>
      <c r="B804" s="115" t="s">
        <v>2415</v>
      </c>
      <c r="C804" s="147" t="s">
        <v>2416</v>
      </c>
      <c r="D804" s="117"/>
      <c r="E804" s="117" t="n">
        <v>0</v>
      </c>
      <c r="F804" s="118" t="s">
        <v>49</v>
      </c>
      <c r="G804" s="118" t="s">
        <v>49</v>
      </c>
      <c r="H804" s="141" t="n">
        <v>19683</v>
      </c>
      <c r="I804" s="119" t="s">
        <v>2044</v>
      </c>
      <c r="J804" s="120" t="n">
        <v>8</v>
      </c>
      <c r="K804" s="121" t="n">
        <v>4</v>
      </c>
      <c r="L804" s="122"/>
      <c r="M804" s="123"/>
      <c r="N804" s="123"/>
      <c r="O804" s="123"/>
      <c r="P804" s="123"/>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4" t="s">
        <v>2417</v>
      </c>
      <c r="B805" s="115" t="s">
        <v>2418</v>
      </c>
      <c r="C805" s="116" t="s">
        <v>127</v>
      </c>
      <c r="D805" s="117"/>
      <c r="E805" s="117" t="n">
        <v>0</v>
      </c>
      <c r="F805" s="118" t="s">
        <v>49</v>
      </c>
      <c r="G805" s="118" t="s">
        <v>49</v>
      </c>
      <c r="H805" s="118" t="n">
        <v>1515</v>
      </c>
      <c r="I805" s="125" t="s">
        <v>2044</v>
      </c>
      <c r="J805" s="120" t="n">
        <v>8</v>
      </c>
      <c r="K805" s="121" t="n">
        <v>4</v>
      </c>
      <c r="L805" s="126"/>
      <c r="M805" s="123"/>
      <c r="N805" s="127"/>
      <c r="O805" s="123"/>
      <c r="P805" s="127"/>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4" t="s">
        <v>2419</v>
      </c>
      <c r="B806" s="115" t="s">
        <v>2420</v>
      </c>
      <c r="C806" s="147" t="s">
        <v>127</v>
      </c>
      <c r="D806" s="117" t="s">
        <v>18</v>
      </c>
      <c r="E806" s="117" t="n">
        <v>0</v>
      </c>
      <c r="F806" s="118" t="n">
        <v>10</v>
      </c>
      <c r="G806" s="118" t="n">
        <v>2</v>
      </c>
      <c r="H806" s="141" t="n">
        <v>1525</v>
      </c>
      <c r="I806" s="125" t="s">
        <v>2044</v>
      </c>
      <c r="J806" s="120" t="n">
        <v>8</v>
      </c>
      <c r="K806" s="121" t="n">
        <v>4</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4" t="s">
        <v>2421</v>
      </c>
      <c r="B807" s="115" t="s">
        <v>2422</v>
      </c>
      <c r="C807" s="116" t="s">
        <v>1361</v>
      </c>
      <c r="D807" s="117"/>
      <c r="E807" s="117" t="n">
        <v>0</v>
      </c>
      <c r="F807" s="118" t="s">
        <v>49</v>
      </c>
      <c r="G807" s="118" t="s">
        <v>49</v>
      </c>
      <c r="H807" s="118" t="n">
        <v>19686</v>
      </c>
      <c r="I807" s="125" t="s">
        <v>2044</v>
      </c>
      <c r="J807" s="120" t="n">
        <v>8</v>
      </c>
      <c r="K807" s="121" t="n">
        <v>4</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4" t="s">
        <v>2423</v>
      </c>
      <c r="B808" s="115" t="s">
        <v>2424</v>
      </c>
      <c r="C808" s="116" t="s">
        <v>127</v>
      </c>
      <c r="D808" s="117" t="s">
        <v>18</v>
      </c>
      <c r="E808" s="117" t="n">
        <v>0</v>
      </c>
      <c r="F808" s="118" t="n">
        <v>10</v>
      </c>
      <c r="G808" s="118" t="n">
        <v>1</v>
      </c>
      <c r="H808" s="118" t="n">
        <v>1671</v>
      </c>
      <c r="I808" s="125" t="s">
        <v>2044</v>
      </c>
      <c r="J808" s="120" t="n">
        <v>8</v>
      </c>
      <c r="K808" s="121" t="n">
        <v>4</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4" t="s">
        <v>2425</v>
      </c>
      <c r="B809" s="115" t="s">
        <v>2426</v>
      </c>
      <c r="C809" s="147" t="s">
        <v>127</v>
      </c>
      <c r="D809" s="117"/>
      <c r="E809" s="117" t="n">
        <v>0</v>
      </c>
      <c r="F809" s="141" t="s">
        <v>49</v>
      </c>
      <c r="G809" s="141" t="s">
        <v>49</v>
      </c>
      <c r="H809" s="141" t="n">
        <v>19696</v>
      </c>
      <c r="I809" s="125" t="s">
        <v>2044</v>
      </c>
      <c r="J809" s="120" t="n">
        <v>8</v>
      </c>
      <c r="K809" s="121" t="n">
        <v>4</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4" t="s">
        <v>2427</v>
      </c>
      <c r="B810" s="115" t="s">
        <v>2428</v>
      </c>
      <c r="C810" s="147" t="s">
        <v>2429</v>
      </c>
      <c r="D810" s="117"/>
      <c r="E810" s="117" t="n">
        <v>0</v>
      </c>
      <c r="F810" s="118" t="s">
        <v>49</v>
      </c>
      <c r="G810" s="118" t="s">
        <v>49</v>
      </c>
      <c r="H810" s="141" t="n">
        <v>19697</v>
      </c>
      <c r="I810" s="125" t="s">
        <v>2044</v>
      </c>
      <c r="J810" s="120" t="n">
        <v>8</v>
      </c>
      <c r="K810" s="121" t="n">
        <v>4</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4" t="s">
        <v>2430</v>
      </c>
      <c r="B811" s="115" t="s">
        <v>2431</v>
      </c>
      <c r="C811" s="116" t="s">
        <v>2432</v>
      </c>
      <c r="D811" s="117"/>
      <c r="E811" s="117" t="n">
        <v>0</v>
      </c>
      <c r="F811" s="118" t="s">
        <v>49</v>
      </c>
      <c r="G811" s="118" t="s">
        <v>49</v>
      </c>
      <c r="H811" s="118" t="n">
        <v>19698</v>
      </c>
      <c r="I811" s="125" t="s">
        <v>2044</v>
      </c>
      <c r="J811" s="120" t="n">
        <v>8</v>
      </c>
      <c r="K811" s="121" t="n">
        <v>4</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4" t="s">
        <v>2433</v>
      </c>
      <c r="B812" s="115" t="s">
        <v>2434</v>
      </c>
      <c r="C812" s="116" t="s">
        <v>2435</v>
      </c>
      <c r="D812" s="117"/>
      <c r="E812" s="117" t="n">
        <v>0</v>
      </c>
      <c r="F812" s="118" t="s">
        <v>49</v>
      </c>
      <c r="G812" s="118" t="s">
        <v>49</v>
      </c>
      <c r="H812" s="118" t="n">
        <v>19699</v>
      </c>
      <c r="I812" s="125" t="s">
        <v>2044</v>
      </c>
      <c r="J812" s="120" t="n">
        <v>8</v>
      </c>
      <c r="K812" s="121" t="n">
        <v>4</v>
      </c>
      <c r="L812" s="126"/>
      <c r="M812" s="123"/>
      <c r="N812" s="127"/>
      <c r="O812" s="123"/>
      <c r="P812" s="127"/>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4" t="s">
        <v>2436</v>
      </c>
      <c r="B813" s="115" t="s">
        <v>2437</v>
      </c>
      <c r="C813" s="147" t="s">
        <v>127</v>
      </c>
      <c r="D813" s="117" t="s">
        <v>18</v>
      </c>
      <c r="E813" s="117" t="n">
        <v>0</v>
      </c>
      <c r="F813" s="118" t="n">
        <v>6</v>
      </c>
      <c r="G813" s="118" t="n">
        <v>2</v>
      </c>
      <c r="H813" s="141" t="n">
        <v>1675</v>
      </c>
      <c r="I813" s="125" t="s">
        <v>2044</v>
      </c>
      <c r="J813" s="120" t="n">
        <v>8</v>
      </c>
      <c r="K813" s="121" t="n">
        <v>4</v>
      </c>
      <c r="L813" s="126"/>
      <c r="M813" s="123"/>
      <c r="N813" s="127"/>
      <c r="O813" s="123"/>
      <c r="P813" s="127"/>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4" t="s">
        <v>2438</v>
      </c>
      <c r="B814" s="115" t="s">
        <v>2439</v>
      </c>
      <c r="C814" s="147" t="s">
        <v>2440</v>
      </c>
      <c r="D814" s="117"/>
      <c r="E814" s="117" t="n">
        <v>0</v>
      </c>
      <c r="F814" s="141" t="s">
        <v>49</v>
      </c>
      <c r="G814" s="141" t="s">
        <v>49</v>
      </c>
      <c r="H814" s="141" t="n">
        <v>19723</v>
      </c>
      <c r="I814" s="125" t="s">
        <v>2044</v>
      </c>
      <c r="J814" s="120" t="n">
        <v>8</v>
      </c>
      <c r="K814" s="121" t="n">
        <v>4</v>
      </c>
      <c r="L814" s="126"/>
      <c r="M814" s="123"/>
      <c r="N814" s="127"/>
      <c r="O814" s="123"/>
      <c r="P814" s="127"/>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4" t="s">
        <v>2441</v>
      </c>
      <c r="B815" s="115" t="s">
        <v>2442</v>
      </c>
      <c r="C815" s="116" t="s">
        <v>127</v>
      </c>
      <c r="D815" s="117" t="s">
        <v>18</v>
      </c>
      <c r="E815" s="117" t="n">
        <v>0</v>
      </c>
      <c r="F815" s="118" t="n">
        <v>8</v>
      </c>
      <c r="G815" s="118" t="n">
        <v>1</v>
      </c>
      <c r="H815" s="118" t="n">
        <v>1676</v>
      </c>
      <c r="I815" s="125" t="s">
        <v>2044</v>
      </c>
      <c r="J815" s="120" t="n">
        <v>8</v>
      </c>
      <c r="K815" s="121" t="n">
        <v>4</v>
      </c>
      <c r="L815" s="126"/>
      <c r="M815" s="123"/>
      <c r="N815" s="127"/>
      <c r="O815" s="123"/>
      <c r="P815" s="127"/>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4" t="s">
        <v>2443</v>
      </c>
      <c r="B816" s="115" t="s">
        <v>2444</v>
      </c>
      <c r="C816" s="116" t="s">
        <v>2445</v>
      </c>
      <c r="D816" s="117"/>
      <c r="E816" s="117" t="n">
        <v>0</v>
      </c>
      <c r="F816" s="118" t="s">
        <v>49</v>
      </c>
      <c r="G816" s="118" t="s">
        <v>49</v>
      </c>
      <c r="H816" s="118" t="n">
        <v>1677</v>
      </c>
      <c r="I816" s="119" t="s">
        <v>2044</v>
      </c>
      <c r="J816" s="120" t="n">
        <v>8</v>
      </c>
      <c r="K816" s="121" t="n">
        <v>4</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4" t="s">
        <v>2446</v>
      </c>
      <c r="B817" s="115" t="s">
        <v>2447</v>
      </c>
      <c r="C817" s="147" t="s">
        <v>2448</v>
      </c>
      <c r="D817" s="117"/>
      <c r="E817" s="117" t="n">
        <v>0</v>
      </c>
      <c r="F817" s="118" t="s">
        <v>49</v>
      </c>
      <c r="G817" s="118" t="s">
        <v>49</v>
      </c>
      <c r="H817" s="141" t="n">
        <v>1678</v>
      </c>
      <c r="I817" s="125" t="s">
        <v>2044</v>
      </c>
      <c r="J817" s="120" t="n">
        <v>8</v>
      </c>
      <c r="K817" s="121" t="n">
        <v>4</v>
      </c>
      <c r="L817" s="126"/>
      <c r="M817" s="123"/>
      <c r="N817" s="127"/>
      <c r="O817" s="123"/>
      <c r="P817" s="127"/>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4" t="s">
        <v>2449</v>
      </c>
      <c r="B818" s="115" t="s">
        <v>2450</v>
      </c>
      <c r="C818" s="147" t="s">
        <v>2451</v>
      </c>
      <c r="D818" s="117"/>
      <c r="E818" s="117" t="n">
        <v>0</v>
      </c>
      <c r="F818" s="118" t="s">
        <v>49</v>
      </c>
      <c r="G818" s="118" t="s">
        <v>49</v>
      </c>
      <c r="H818" s="141" t="n">
        <v>19724</v>
      </c>
      <c r="I818" s="125" t="s">
        <v>2044</v>
      </c>
      <c r="J818" s="120" t="n">
        <v>8</v>
      </c>
      <c r="K818" s="121" t="n">
        <v>4</v>
      </c>
      <c r="L818" s="126"/>
      <c r="M818" s="123"/>
      <c r="N818" s="127"/>
      <c r="O818" s="123"/>
      <c r="P818" s="127"/>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14" t="s">
        <v>2452</v>
      </c>
      <c r="B819" s="115" t="s">
        <v>2453</v>
      </c>
      <c r="C819" s="116" t="s">
        <v>127</v>
      </c>
      <c r="D819" s="117"/>
      <c r="E819" s="117" t="n">
        <v>0</v>
      </c>
      <c r="F819" s="118" t="s">
        <v>49</v>
      </c>
      <c r="G819" s="118" t="s">
        <v>49</v>
      </c>
      <c r="H819" s="118" t="n">
        <v>1674</v>
      </c>
      <c r="I819" s="125" t="s">
        <v>2044</v>
      </c>
      <c r="J819" s="120" t="n">
        <v>8</v>
      </c>
      <c r="K819" s="121" t="n">
        <v>4</v>
      </c>
      <c r="L819" s="126"/>
      <c r="M819" s="123"/>
      <c r="N819" s="127"/>
      <c r="O819" s="123"/>
      <c r="P819" s="127"/>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14" t="s">
        <v>2454</v>
      </c>
      <c r="B820" s="115" t="s">
        <v>2455</v>
      </c>
      <c r="C820" s="116" t="s">
        <v>127</v>
      </c>
      <c r="D820" s="117" t="s">
        <v>18</v>
      </c>
      <c r="E820" s="117" t="n">
        <v>0</v>
      </c>
      <c r="F820" s="118" t="n">
        <v>11</v>
      </c>
      <c r="G820" s="118" t="n">
        <v>2</v>
      </c>
      <c r="H820" s="118" t="n">
        <v>1955</v>
      </c>
      <c r="I820" s="125" t="s">
        <v>2044</v>
      </c>
      <c r="J820" s="120" t="n">
        <v>8</v>
      </c>
      <c r="K820" s="121" t="n">
        <v>4</v>
      </c>
      <c r="L820" s="126"/>
      <c r="M820" s="123"/>
      <c r="N820" s="127"/>
      <c r="O820" s="123"/>
      <c r="P820" s="127"/>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4" t="s">
        <v>2456</v>
      </c>
      <c r="B821" s="115" t="s">
        <v>2457</v>
      </c>
      <c r="C821" s="116" t="s">
        <v>127</v>
      </c>
      <c r="D821" s="117" t="s">
        <v>18</v>
      </c>
      <c r="E821" s="117" t="n">
        <v>0</v>
      </c>
      <c r="F821" s="118" t="n">
        <v>10</v>
      </c>
      <c r="G821" s="118" t="n">
        <v>1</v>
      </c>
      <c r="H821" s="118" t="n">
        <v>1957</v>
      </c>
      <c r="I821" s="125" t="s">
        <v>2044</v>
      </c>
      <c r="J821" s="120" t="n">
        <v>8</v>
      </c>
      <c r="K821" s="121" t="n">
        <v>4</v>
      </c>
      <c r="L821" s="126"/>
      <c r="M821" s="189"/>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14" t="s">
        <v>2458</v>
      </c>
      <c r="B822" s="115" t="s">
        <v>2459</v>
      </c>
      <c r="C822" s="116" t="s">
        <v>2460</v>
      </c>
      <c r="D822" s="117" t="s">
        <v>18</v>
      </c>
      <c r="E822" s="117" t="n">
        <v>0</v>
      </c>
      <c r="F822" s="118" t="n">
        <v>11</v>
      </c>
      <c r="G822" s="118" t="n">
        <v>2</v>
      </c>
      <c r="H822" s="118" t="n">
        <v>1958</v>
      </c>
      <c r="I822" s="125" t="s">
        <v>2044</v>
      </c>
      <c r="J822" s="120" t="n">
        <v>8</v>
      </c>
      <c r="K822" s="121" t="n">
        <v>4</v>
      </c>
      <c r="L822" s="126" t="s">
        <v>2461</v>
      </c>
      <c r="M822" s="123" t="s">
        <v>2462</v>
      </c>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4" t="s">
        <v>2463</v>
      </c>
      <c r="B823" s="115" t="s">
        <v>2464</v>
      </c>
      <c r="C823" s="116" t="s">
        <v>127</v>
      </c>
      <c r="D823" s="117"/>
      <c r="E823" s="117" t="n">
        <v>0</v>
      </c>
      <c r="F823" s="118" t="s">
        <v>49</v>
      </c>
      <c r="G823" s="118" t="s">
        <v>49</v>
      </c>
      <c r="H823" s="118" t="n">
        <v>19746</v>
      </c>
      <c r="I823" s="125" t="s">
        <v>2044</v>
      </c>
      <c r="J823" s="120" t="n">
        <v>8</v>
      </c>
      <c r="K823" s="121" t="n">
        <v>4</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14" t="s">
        <v>2465</v>
      </c>
      <c r="B824" s="115" t="s">
        <v>2466</v>
      </c>
      <c r="C824" s="116" t="s">
        <v>2467</v>
      </c>
      <c r="D824" s="117"/>
      <c r="E824" s="117" t="n">
        <v>0</v>
      </c>
      <c r="F824" s="118" t="s">
        <v>49</v>
      </c>
      <c r="G824" s="118" t="s">
        <v>49</v>
      </c>
      <c r="H824" s="118" t="n">
        <v>19747</v>
      </c>
      <c r="I824" s="125" t="s">
        <v>2044</v>
      </c>
      <c r="J824" s="120" t="n">
        <v>8</v>
      </c>
      <c r="K824" s="121" t="n">
        <v>4</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14" t="s">
        <v>2468</v>
      </c>
      <c r="B825" s="115" t="s">
        <v>2469</v>
      </c>
      <c r="C825" s="147" t="s">
        <v>127</v>
      </c>
      <c r="D825" s="117" t="s">
        <v>18</v>
      </c>
      <c r="E825" s="117" t="n">
        <v>0</v>
      </c>
      <c r="F825" s="118" t="n">
        <v>11</v>
      </c>
      <c r="G825" s="118" t="n">
        <v>1</v>
      </c>
      <c r="H825" s="141" t="n">
        <v>1789</v>
      </c>
      <c r="I825" s="119" t="s">
        <v>2470</v>
      </c>
      <c r="J825" s="120" t="n">
        <v>8</v>
      </c>
      <c r="K825" s="121" t="n">
        <v>4</v>
      </c>
      <c r="L825" s="122"/>
      <c r="M825" s="123"/>
      <c r="N825" s="159"/>
      <c r="O825" s="123"/>
      <c r="P825" s="123"/>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80"/>
      <c r="B826" s="181" t="s">
        <v>2471</v>
      </c>
      <c r="C826" s="182"/>
      <c r="D826" s="131" t="s">
        <v>18</v>
      </c>
      <c r="E826" s="131" t="n">
        <v>1</v>
      </c>
      <c r="F826" s="183"/>
      <c r="G826" s="183"/>
      <c r="H826" s="183"/>
      <c r="I826" s="184" t="s">
        <v>1382</v>
      </c>
      <c r="J826" s="185" t="n">
        <v>9</v>
      </c>
      <c r="K826" s="185"/>
      <c r="L826" s="186"/>
      <c r="M826" s="187"/>
      <c r="N826" s="187"/>
      <c r="O826" s="187"/>
      <c r="P826" s="187"/>
      <c r="Q826" s="18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14" t="s">
        <v>2472</v>
      </c>
      <c r="B827" s="156" t="s">
        <v>2473</v>
      </c>
      <c r="C827" s="116" t="s">
        <v>127</v>
      </c>
      <c r="D827" s="117"/>
      <c r="E827" s="117" t="n">
        <v>0</v>
      </c>
      <c r="F827" s="118" t="s">
        <v>49</v>
      </c>
      <c r="G827" s="118" t="s">
        <v>49</v>
      </c>
      <c r="H827" s="118" t="n">
        <v>1723</v>
      </c>
      <c r="I827" s="119" t="s">
        <v>2470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4" t="s">
        <v>2474</v>
      </c>
      <c r="B828" s="156" t="s">
        <v>2475</v>
      </c>
      <c r="C828" s="116" t="s">
        <v>127</v>
      </c>
      <c r="D828" s="117"/>
      <c r="E828" s="117" t="n">
        <v>0</v>
      </c>
      <c r="F828" s="118" t="s">
        <v>49</v>
      </c>
      <c r="G828" s="118" t="s">
        <v>49</v>
      </c>
      <c r="H828" s="118" t="n">
        <v>19749</v>
      </c>
      <c r="I828" s="119" t="s">
        <v>2470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14" t="s">
        <v>2476</v>
      </c>
      <c r="B829" s="156" t="s">
        <v>2477</v>
      </c>
      <c r="C829" s="147" t="s">
        <v>67</v>
      </c>
      <c r="D829" s="117"/>
      <c r="E829" s="117" t="n">
        <v>0</v>
      </c>
      <c r="F829" s="118" t="s">
        <v>49</v>
      </c>
      <c r="G829" s="118" t="s">
        <v>49</v>
      </c>
      <c r="H829" s="141" t="n">
        <v>19750</v>
      </c>
      <c r="I829" s="125" t="s">
        <v>2470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14" t="s">
        <v>2478</v>
      </c>
      <c r="B830" s="156" t="s">
        <v>2479</v>
      </c>
      <c r="C830" s="116" t="s">
        <v>2480</v>
      </c>
      <c r="D830" s="117"/>
      <c r="E830" s="117" t="n">
        <v>0</v>
      </c>
      <c r="F830" s="118" t="s">
        <v>49</v>
      </c>
      <c r="G830" s="118" t="s">
        <v>49</v>
      </c>
      <c r="H830" s="118" t="n">
        <v>19754</v>
      </c>
      <c r="I830" s="125" t="s">
        <v>2470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14" t="s">
        <v>2481</v>
      </c>
      <c r="B831" s="156" t="s">
        <v>2482</v>
      </c>
      <c r="C831" s="147" t="s">
        <v>127</v>
      </c>
      <c r="D831" s="117"/>
      <c r="E831" s="117" t="n">
        <v>0</v>
      </c>
      <c r="F831" s="118" t="s">
        <v>49</v>
      </c>
      <c r="G831" s="118" t="s">
        <v>49</v>
      </c>
      <c r="H831" s="141" t="n">
        <v>1547</v>
      </c>
      <c r="I831" s="125" t="s">
        <v>2470</v>
      </c>
      <c r="J831" s="120" t="n">
        <v>9</v>
      </c>
      <c r="K831" s="121" t="n">
        <v>5</v>
      </c>
      <c r="L831" s="126"/>
      <c r="M831" s="123"/>
      <c r="N831" s="127"/>
      <c r="O831" s="123"/>
      <c r="P831" s="127"/>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4" t="s">
        <v>2483</v>
      </c>
      <c r="B832" s="156" t="s">
        <v>2484</v>
      </c>
      <c r="C832" s="147" t="s">
        <v>127</v>
      </c>
      <c r="D832" s="117"/>
      <c r="E832" s="117" t="n">
        <v>0</v>
      </c>
      <c r="F832" s="118" t="s">
        <v>49</v>
      </c>
      <c r="G832" s="118" t="s">
        <v>49</v>
      </c>
      <c r="H832" s="141" t="n">
        <v>19755</v>
      </c>
      <c r="I832" s="125" t="s">
        <v>2470</v>
      </c>
      <c r="J832" s="120" t="n">
        <v>9</v>
      </c>
      <c r="K832" s="121" t="n">
        <v>5</v>
      </c>
      <c r="L832" s="126"/>
      <c r="M832" s="123"/>
      <c r="N832" s="127"/>
      <c r="O832" s="123"/>
      <c r="P832" s="127"/>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14" t="s">
        <v>2485</v>
      </c>
      <c r="B833" s="156" t="s">
        <v>2486</v>
      </c>
      <c r="C833" s="147" t="s">
        <v>127</v>
      </c>
      <c r="D833" s="117"/>
      <c r="E833" s="117" t="n">
        <v>0</v>
      </c>
      <c r="F833" s="118" t="s">
        <v>49</v>
      </c>
      <c r="G833" s="118" t="s">
        <v>49</v>
      </c>
      <c r="H833" s="141" t="n">
        <v>19514</v>
      </c>
      <c r="I833" s="125" t="s">
        <v>2470</v>
      </c>
      <c r="J833" s="120" t="n">
        <v>9</v>
      </c>
      <c r="K833" s="121" t="n">
        <v>5</v>
      </c>
      <c r="L833" s="126"/>
      <c r="M833" s="123"/>
      <c r="N833" s="127"/>
      <c r="O833" s="123"/>
      <c r="P833" s="127"/>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14" t="s">
        <v>2487</v>
      </c>
      <c r="B834" s="156" t="s">
        <v>2488</v>
      </c>
      <c r="C834" s="116" t="s">
        <v>127</v>
      </c>
      <c r="D834" s="117"/>
      <c r="E834" s="117" t="n">
        <v>0</v>
      </c>
      <c r="F834" s="118" t="s">
        <v>49</v>
      </c>
      <c r="G834" s="118" t="s">
        <v>49</v>
      </c>
      <c r="H834" s="118" t="n">
        <v>1971</v>
      </c>
      <c r="I834" s="125" t="s">
        <v>2470</v>
      </c>
      <c r="J834" s="120" t="n">
        <v>9</v>
      </c>
      <c r="K834" s="121" t="n">
        <v>5</v>
      </c>
      <c r="L834" s="126"/>
      <c r="M834" s="123"/>
      <c r="N834" s="127"/>
      <c r="O834" s="123"/>
      <c r="P834" s="127"/>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4" t="s">
        <v>2489</v>
      </c>
      <c r="B835" s="156" t="s">
        <v>2490</v>
      </c>
      <c r="C835" s="116" t="s">
        <v>2491</v>
      </c>
      <c r="D835" s="117"/>
      <c r="E835" s="117" t="n">
        <v>0</v>
      </c>
      <c r="F835" s="118" t="s">
        <v>49</v>
      </c>
      <c r="G835" s="118" t="s">
        <v>49</v>
      </c>
      <c r="H835" s="118" t="n">
        <v>19516</v>
      </c>
      <c r="I835" s="125" t="s">
        <v>2470</v>
      </c>
      <c r="J835" s="120" t="n">
        <v>9</v>
      </c>
      <c r="K835" s="121" t="n">
        <v>5</v>
      </c>
      <c r="L835" s="126"/>
      <c r="M835" s="123"/>
      <c r="N835" s="127"/>
      <c r="O835" s="123"/>
      <c r="P835" s="127"/>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14" t="s">
        <v>2492</v>
      </c>
      <c r="B836" s="156" t="s">
        <v>2493</v>
      </c>
      <c r="C836" s="147" t="s">
        <v>127</v>
      </c>
      <c r="D836" s="117"/>
      <c r="E836" s="117" t="n">
        <v>0</v>
      </c>
      <c r="F836" s="118" t="s">
        <v>49</v>
      </c>
      <c r="G836" s="118" t="s">
        <v>49</v>
      </c>
      <c r="H836" s="141" t="n">
        <v>19517</v>
      </c>
      <c r="I836" s="125" t="s">
        <v>2470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14" t="s">
        <v>2494</v>
      </c>
      <c r="B837" s="156" t="s">
        <v>2495</v>
      </c>
      <c r="C837" s="147" t="s">
        <v>127</v>
      </c>
      <c r="D837" s="117"/>
      <c r="E837" s="117" t="n">
        <v>0</v>
      </c>
      <c r="F837" s="118" t="s">
        <v>49</v>
      </c>
      <c r="G837" s="118" t="s">
        <v>49</v>
      </c>
      <c r="H837" s="141" t="n">
        <v>1551</v>
      </c>
      <c r="I837" s="125" t="s">
        <v>2470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14" t="s">
        <v>2496</v>
      </c>
      <c r="B838" s="156" t="s">
        <v>2497</v>
      </c>
      <c r="C838" s="147" t="s">
        <v>2498</v>
      </c>
      <c r="D838" s="117"/>
      <c r="E838" s="117" t="n">
        <v>0</v>
      </c>
      <c r="F838" s="118" t="s">
        <v>49</v>
      </c>
      <c r="G838" s="118" t="s">
        <v>49</v>
      </c>
      <c r="H838" s="141" t="n">
        <v>19526</v>
      </c>
      <c r="I838" s="125" t="s">
        <v>2470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14" t="s">
        <v>2499</v>
      </c>
      <c r="B839" s="115" t="s">
        <v>2500</v>
      </c>
      <c r="C839" s="147" t="s">
        <v>127</v>
      </c>
      <c r="D839" s="117"/>
      <c r="E839" s="117" t="n">
        <v>0</v>
      </c>
      <c r="F839" s="118" t="s">
        <v>49</v>
      </c>
      <c r="G839" s="118" t="s">
        <v>49</v>
      </c>
      <c r="H839" s="141" t="n">
        <v>1725</v>
      </c>
      <c r="I839" s="125" t="s">
        <v>2470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14" t="s">
        <v>2501</v>
      </c>
      <c r="B840" s="115" t="s">
        <v>2502</v>
      </c>
      <c r="C840" s="116" t="s">
        <v>2503</v>
      </c>
      <c r="D840" s="117"/>
      <c r="E840" s="117" t="n">
        <v>0</v>
      </c>
      <c r="F840" s="118" t="s">
        <v>49</v>
      </c>
      <c r="G840" s="118" t="s">
        <v>49</v>
      </c>
      <c r="H840" s="118" t="n">
        <v>1726</v>
      </c>
      <c r="I840" s="125" t="s">
        <v>2470</v>
      </c>
      <c r="J840" s="120" t="n">
        <v>9</v>
      </c>
      <c r="K840" s="121" t="n">
        <v>5</v>
      </c>
      <c r="L840" s="122"/>
      <c r="M840" s="123"/>
      <c r="N840" s="127"/>
      <c r="O840" s="123"/>
      <c r="P840" s="127"/>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14" t="s">
        <v>2504</v>
      </c>
      <c r="B841" s="115" t="s">
        <v>2505</v>
      </c>
      <c r="C841" s="147" t="s">
        <v>127</v>
      </c>
      <c r="D841" s="117"/>
      <c r="E841" s="117" t="n">
        <v>0</v>
      </c>
      <c r="F841" s="118" t="s">
        <v>49</v>
      </c>
      <c r="G841" s="118" t="s">
        <v>49</v>
      </c>
      <c r="H841" s="141" t="n">
        <v>1727</v>
      </c>
      <c r="I841" s="125" t="s">
        <v>2470</v>
      </c>
      <c r="J841" s="120" t="n">
        <v>9</v>
      </c>
      <c r="K841" s="121" t="n">
        <v>5</v>
      </c>
      <c r="L841" s="126"/>
      <c r="M841" s="123"/>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14" t="s">
        <v>2506</v>
      </c>
      <c r="B842" s="115" t="s">
        <v>2507</v>
      </c>
      <c r="C842" s="147" t="s">
        <v>127</v>
      </c>
      <c r="D842" s="117"/>
      <c r="E842" s="117" t="n">
        <v>0</v>
      </c>
      <c r="F842" s="118" t="s">
        <v>49</v>
      </c>
      <c r="G842" s="118" t="s">
        <v>49</v>
      </c>
      <c r="H842" s="141" t="n">
        <v>1729</v>
      </c>
      <c r="I842" s="125" t="s">
        <v>2470</v>
      </c>
      <c r="J842" s="120" t="n">
        <v>9</v>
      </c>
      <c r="K842" s="121" t="n">
        <v>5</v>
      </c>
      <c r="L842" s="126"/>
      <c r="M842" s="123"/>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14" t="s">
        <v>2508</v>
      </c>
      <c r="B843" s="115" t="s">
        <v>2509</v>
      </c>
      <c r="C843" s="147" t="s">
        <v>2510</v>
      </c>
      <c r="D843" s="117"/>
      <c r="E843" s="117" t="n">
        <v>0</v>
      </c>
      <c r="F843" s="118" t="s">
        <v>49</v>
      </c>
      <c r="G843" s="118" t="s">
        <v>49</v>
      </c>
      <c r="H843" s="141" t="n">
        <v>19532</v>
      </c>
      <c r="I843" s="125" t="s">
        <v>2470</v>
      </c>
      <c r="J843" s="120" t="n">
        <v>9</v>
      </c>
      <c r="K843" s="121" t="n">
        <v>5</v>
      </c>
      <c r="L843" s="126"/>
      <c r="M843" s="123"/>
      <c r="N843" s="127"/>
      <c r="O843" s="123"/>
      <c r="P843" s="127"/>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14" t="s">
        <v>2511</v>
      </c>
      <c r="B844" s="115" t="s">
        <v>2512</v>
      </c>
      <c r="C844" s="147" t="s">
        <v>2513</v>
      </c>
      <c r="D844" s="117"/>
      <c r="E844" s="117" t="n">
        <v>0</v>
      </c>
      <c r="F844" s="118" t="s">
        <v>49</v>
      </c>
      <c r="G844" s="118" t="s">
        <v>49</v>
      </c>
      <c r="H844" s="141" t="n">
        <v>19534</v>
      </c>
      <c r="I844" s="125" t="s">
        <v>2470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4" t="s">
        <v>2514</v>
      </c>
      <c r="B845" s="115" t="s">
        <v>2515</v>
      </c>
      <c r="C845" s="147" t="s">
        <v>2516</v>
      </c>
      <c r="D845" s="117"/>
      <c r="E845" s="117" t="n">
        <v>0</v>
      </c>
      <c r="F845" s="118" t="s">
        <v>49</v>
      </c>
      <c r="G845" s="118" t="s">
        <v>49</v>
      </c>
      <c r="H845" s="141" t="n">
        <v>29916</v>
      </c>
      <c r="I845" s="119" t="s">
        <v>2470</v>
      </c>
      <c r="J845" s="120" t="n">
        <v>9</v>
      </c>
      <c r="K845" s="121" t="n">
        <v>5</v>
      </c>
      <c r="L845" s="122"/>
      <c r="M845" s="123"/>
      <c r="N845" s="123"/>
      <c r="O845" s="123"/>
      <c r="P845" s="123"/>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4" t="s">
        <v>2517</v>
      </c>
      <c r="B846" s="115" t="s">
        <v>2518</v>
      </c>
      <c r="C846" s="147" t="s">
        <v>2516</v>
      </c>
      <c r="D846" s="117"/>
      <c r="E846" s="117" t="n">
        <v>0</v>
      </c>
      <c r="F846" s="118" t="s">
        <v>49</v>
      </c>
      <c r="G846" s="118" t="s">
        <v>49</v>
      </c>
      <c r="H846" s="141" t="n">
        <v>29989</v>
      </c>
      <c r="I846" s="125" t="s">
        <v>2470</v>
      </c>
      <c r="J846" s="120" t="n">
        <v>9</v>
      </c>
      <c r="K846" s="121" t="n">
        <v>5</v>
      </c>
      <c r="L846" s="126" t="s">
        <v>2519</v>
      </c>
      <c r="M846" s="123" t="s">
        <v>2520</v>
      </c>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4" t="s">
        <v>2521</v>
      </c>
      <c r="B847" s="115" t="s">
        <v>2522</v>
      </c>
      <c r="C847" s="116" t="s">
        <v>1278</v>
      </c>
      <c r="D847" s="117"/>
      <c r="E847" s="117" t="n">
        <v>0</v>
      </c>
      <c r="F847" s="118" t="s">
        <v>49</v>
      </c>
      <c r="G847" s="118" t="s">
        <v>49</v>
      </c>
      <c r="H847" s="118" t="n">
        <v>30237</v>
      </c>
      <c r="I847" s="125" t="s">
        <v>2470</v>
      </c>
      <c r="J847" s="120" t="n">
        <v>9</v>
      </c>
      <c r="K847" s="121" t="n">
        <v>5</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14" t="s">
        <v>2523</v>
      </c>
      <c r="B848" s="115" t="s">
        <v>2524</v>
      </c>
      <c r="C848" s="147" t="s">
        <v>2525</v>
      </c>
      <c r="D848" s="117"/>
      <c r="E848" s="117" t="n">
        <v>0</v>
      </c>
      <c r="F848" s="118" t="s">
        <v>49</v>
      </c>
      <c r="G848" s="118" t="s">
        <v>49</v>
      </c>
      <c r="H848" s="141" t="n">
        <v>19545</v>
      </c>
      <c r="I848" s="125" t="s">
        <v>2470</v>
      </c>
      <c r="J848" s="120" t="n">
        <v>9</v>
      </c>
      <c r="K848" s="121" t="n">
        <v>5</v>
      </c>
      <c r="L848" s="126"/>
      <c r="M848" s="123"/>
      <c r="N848" s="127"/>
      <c r="O848" s="123"/>
      <c r="P848" s="127"/>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4" t="s">
        <v>2526</v>
      </c>
      <c r="B849" s="115" t="s">
        <v>2527</v>
      </c>
      <c r="C849" s="116" t="s">
        <v>1278</v>
      </c>
      <c r="D849" s="117"/>
      <c r="E849" s="117" t="n">
        <v>0</v>
      </c>
      <c r="F849" s="118" t="s">
        <v>49</v>
      </c>
      <c r="G849" s="118" t="s">
        <v>49</v>
      </c>
      <c r="H849" s="118" t="n">
        <v>1553</v>
      </c>
      <c r="I849" s="125" t="s">
        <v>2470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4" t="s">
        <v>2528</v>
      </c>
      <c r="B850" s="115" t="s">
        <v>2529</v>
      </c>
      <c r="C850" s="116" t="s">
        <v>127</v>
      </c>
      <c r="D850" s="117"/>
      <c r="E850" s="117" t="n">
        <v>0</v>
      </c>
      <c r="F850" s="118" t="s">
        <v>49</v>
      </c>
      <c r="G850" s="118" t="s">
        <v>49</v>
      </c>
      <c r="H850" s="118" t="n">
        <v>1758</v>
      </c>
      <c r="I850" s="125" t="s">
        <v>2470</v>
      </c>
      <c r="J850" s="120" t="n">
        <v>9</v>
      </c>
      <c r="K850" s="121" t="n">
        <v>5</v>
      </c>
      <c r="L850" s="126"/>
      <c r="M850" s="123"/>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4" t="s">
        <v>2530</v>
      </c>
      <c r="B851" s="115" t="s">
        <v>2531</v>
      </c>
      <c r="C851" s="147" t="s">
        <v>526</v>
      </c>
      <c r="D851" s="117"/>
      <c r="E851" s="117" t="n">
        <v>0</v>
      </c>
      <c r="F851" s="118" t="s">
        <v>49</v>
      </c>
      <c r="G851" s="118" t="s">
        <v>49</v>
      </c>
      <c r="H851" s="141" t="n">
        <v>19565</v>
      </c>
      <c r="I851" s="125" t="s">
        <v>2470</v>
      </c>
      <c r="J851" s="120" t="n">
        <v>9</v>
      </c>
      <c r="K851" s="121" t="n">
        <v>5</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4" t="s">
        <v>2532</v>
      </c>
      <c r="B852" s="115" t="s">
        <v>2533</v>
      </c>
      <c r="C852" s="147" t="s">
        <v>127</v>
      </c>
      <c r="D852" s="117"/>
      <c r="E852" s="117" t="n">
        <v>0</v>
      </c>
      <c r="F852" s="118" t="s">
        <v>49</v>
      </c>
      <c r="G852" s="118" t="s">
        <v>49</v>
      </c>
      <c r="H852" s="141" t="n">
        <v>1760</v>
      </c>
      <c r="I852" s="125" t="s">
        <v>2470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4" t="s">
        <v>2534</v>
      </c>
      <c r="B853" s="115" t="s">
        <v>2535</v>
      </c>
      <c r="C853" s="147" t="s">
        <v>1778</v>
      </c>
      <c r="D853" s="117"/>
      <c r="E853" s="117" t="n">
        <v>0</v>
      </c>
      <c r="F853" s="118" t="s">
        <v>49</v>
      </c>
      <c r="G853" s="118" t="s">
        <v>49</v>
      </c>
      <c r="H853" s="141" t="n">
        <v>31520</v>
      </c>
      <c r="I853" s="125" t="s">
        <v>2470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4" t="s">
        <v>2536</v>
      </c>
      <c r="B854" s="115" t="s">
        <v>2537</v>
      </c>
      <c r="C854" s="147" t="s">
        <v>1778</v>
      </c>
      <c r="D854" s="117"/>
      <c r="E854" s="117" t="n">
        <v>0</v>
      </c>
      <c r="F854" s="118" t="s">
        <v>49</v>
      </c>
      <c r="G854" s="118" t="s">
        <v>49</v>
      </c>
      <c r="H854" s="141" t="n">
        <v>31541</v>
      </c>
      <c r="I854" s="125" t="s">
        <v>2470</v>
      </c>
      <c r="J854" s="120" t="n">
        <v>9</v>
      </c>
      <c r="K854" s="121" t="n">
        <v>5</v>
      </c>
      <c r="L854" s="126" t="s">
        <v>2538</v>
      </c>
      <c r="M854" s="123" t="s">
        <v>2539</v>
      </c>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4" t="s">
        <v>2540</v>
      </c>
      <c r="B855" s="115" t="s">
        <v>2541</v>
      </c>
      <c r="C855" s="147" t="s">
        <v>127</v>
      </c>
      <c r="D855" s="117"/>
      <c r="E855" s="117" t="n">
        <v>0</v>
      </c>
      <c r="F855" s="118" t="s">
        <v>49</v>
      </c>
      <c r="G855" s="118" t="s">
        <v>49</v>
      </c>
      <c r="H855" s="141" t="n">
        <v>19567</v>
      </c>
      <c r="I855" s="125" t="s">
        <v>2470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14" t="s">
        <v>2542</v>
      </c>
      <c r="B856" s="115" t="s">
        <v>2543</v>
      </c>
      <c r="C856" s="147" t="s">
        <v>1314</v>
      </c>
      <c r="D856" s="117"/>
      <c r="E856" s="117" t="n">
        <v>0</v>
      </c>
      <c r="F856" s="118" t="s">
        <v>49</v>
      </c>
      <c r="G856" s="118" t="s">
        <v>49</v>
      </c>
      <c r="H856" s="141" t="n">
        <v>1468</v>
      </c>
      <c r="I856" s="125" t="s">
        <v>2470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4" t="s">
        <v>2544</v>
      </c>
      <c r="B857" s="115" t="s">
        <v>2545</v>
      </c>
      <c r="C857" s="147" t="s">
        <v>2546</v>
      </c>
      <c r="D857" s="117"/>
      <c r="E857" s="117" t="n">
        <v>0</v>
      </c>
      <c r="F857" s="118" t="s">
        <v>49</v>
      </c>
      <c r="G857" s="118" t="s">
        <v>49</v>
      </c>
      <c r="H857" s="141" t="n">
        <v>31525</v>
      </c>
      <c r="I857" s="125" t="s">
        <v>2470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4" t="s">
        <v>2547</v>
      </c>
      <c r="B858" s="115" t="s">
        <v>2548</v>
      </c>
      <c r="C858" s="147" t="s">
        <v>2546</v>
      </c>
      <c r="D858" s="117"/>
      <c r="E858" s="117" t="n">
        <v>0</v>
      </c>
      <c r="F858" s="118" t="s">
        <v>49</v>
      </c>
      <c r="G858" s="118" t="s">
        <v>49</v>
      </c>
      <c r="H858" s="141" t="n">
        <v>30064</v>
      </c>
      <c r="I858" s="125" t="s">
        <v>2470</v>
      </c>
      <c r="J858" s="120" t="n">
        <v>9</v>
      </c>
      <c r="K858" s="121" t="n">
        <v>5</v>
      </c>
      <c r="L858" s="126" t="s">
        <v>2549</v>
      </c>
      <c r="M858" s="123" t="s">
        <v>2550</v>
      </c>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4" t="s">
        <v>2551</v>
      </c>
      <c r="B859" s="115" t="s">
        <v>2552</v>
      </c>
      <c r="C859" s="147" t="s">
        <v>80</v>
      </c>
      <c r="D859" s="117"/>
      <c r="E859" s="117" t="n">
        <v>0</v>
      </c>
      <c r="F859" s="118" t="s">
        <v>49</v>
      </c>
      <c r="G859" s="118" t="s">
        <v>49</v>
      </c>
      <c r="H859" s="141" t="n">
        <v>19570</v>
      </c>
      <c r="I859" s="125" t="s">
        <v>2470</v>
      </c>
      <c r="J859" s="120" t="n">
        <v>9</v>
      </c>
      <c r="K859" s="121" t="n">
        <v>5</v>
      </c>
      <c r="L859" s="126"/>
      <c r="M859" s="123"/>
      <c r="N859" s="127"/>
      <c r="O859" s="123"/>
      <c r="P859" s="127"/>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4" t="s">
        <v>2553</v>
      </c>
      <c r="B860" s="115" t="s">
        <v>2554</v>
      </c>
      <c r="C860" s="147" t="s">
        <v>2151</v>
      </c>
      <c r="D860" s="117"/>
      <c r="E860" s="117" t="n">
        <v>0</v>
      </c>
      <c r="F860" s="118" t="s">
        <v>49</v>
      </c>
      <c r="G860" s="118" t="s">
        <v>49</v>
      </c>
      <c r="H860" s="141" t="n">
        <v>1473</v>
      </c>
      <c r="I860" s="125" t="s">
        <v>2470</v>
      </c>
      <c r="J860" s="120" t="n">
        <v>9</v>
      </c>
      <c r="K860" s="121" t="n">
        <v>5</v>
      </c>
      <c r="L860" s="126"/>
      <c r="M860" s="123"/>
      <c r="N860" s="127"/>
      <c r="O860" s="123"/>
      <c r="P860" s="127"/>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14" t="s">
        <v>2555</v>
      </c>
      <c r="B861" s="115" t="s">
        <v>2556</v>
      </c>
      <c r="C861" s="116" t="s">
        <v>2330</v>
      </c>
      <c r="D861" s="117"/>
      <c r="E861" s="117" t="n">
        <v>0</v>
      </c>
      <c r="F861" s="118" t="s">
        <v>49</v>
      </c>
      <c r="G861" s="118" t="s">
        <v>49</v>
      </c>
      <c r="H861" s="118" t="n">
        <v>1474</v>
      </c>
      <c r="I861" s="125" t="s">
        <v>2470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4" t="s">
        <v>2557</v>
      </c>
      <c r="B862" s="115" t="s">
        <v>2558</v>
      </c>
      <c r="C862" s="147" t="s">
        <v>2559</v>
      </c>
      <c r="D862" s="117"/>
      <c r="E862" s="117" t="n">
        <v>0</v>
      </c>
      <c r="F862" s="118" t="s">
        <v>49</v>
      </c>
      <c r="G862" s="118" t="s">
        <v>49</v>
      </c>
      <c r="H862" s="141" t="n">
        <v>1475</v>
      </c>
      <c r="I862" s="125" t="s">
        <v>2470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4" t="s">
        <v>2560</v>
      </c>
      <c r="B863" s="115" t="s">
        <v>2561</v>
      </c>
      <c r="C863" s="116" t="s">
        <v>127</v>
      </c>
      <c r="D863" s="117"/>
      <c r="E863" s="117" t="n">
        <v>0</v>
      </c>
      <c r="F863" s="118" t="s">
        <v>49</v>
      </c>
      <c r="G863" s="118" t="s">
        <v>49</v>
      </c>
      <c r="H863" s="118" t="n">
        <v>19571</v>
      </c>
      <c r="I863" s="125" t="s">
        <v>2470</v>
      </c>
      <c r="J863" s="120" t="n">
        <v>9</v>
      </c>
      <c r="K863" s="121" t="n">
        <v>5</v>
      </c>
      <c r="L863" s="126"/>
      <c r="M863" s="123"/>
      <c r="N863" s="150"/>
      <c r="O863" s="123"/>
      <c r="P863" s="150"/>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4" t="s">
        <v>2562</v>
      </c>
      <c r="B864" s="115" t="s">
        <v>2563</v>
      </c>
      <c r="C864" s="147" t="s">
        <v>2564</v>
      </c>
      <c r="D864" s="117"/>
      <c r="E864" s="117" t="n">
        <v>0</v>
      </c>
      <c r="F864" s="118" t="s">
        <v>49</v>
      </c>
      <c r="G864" s="118" t="s">
        <v>49</v>
      </c>
      <c r="H864" s="141" t="n">
        <v>19572</v>
      </c>
      <c r="I864" s="125" t="s">
        <v>2470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4" t="s">
        <v>2565</v>
      </c>
      <c r="B865" s="115" t="s">
        <v>2566</v>
      </c>
      <c r="C865" s="147" t="s">
        <v>127</v>
      </c>
      <c r="D865" s="117"/>
      <c r="E865" s="117" t="n">
        <v>0</v>
      </c>
      <c r="F865" s="118" t="s">
        <v>49</v>
      </c>
      <c r="G865" s="118" t="s">
        <v>49</v>
      </c>
      <c r="H865" s="141" t="n">
        <v>1477</v>
      </c>
      <c r="I865" s="125" t="s">
        <v>2470</v>
      </c>
      <c r="J865" s="120" t="n">
        <v>9</v>
      </c>
      <c r="K865" s="121" t="n">
        <v>5</v>
      </c>
      <c r="L865" s="126"/>
      <c r="M865" s="123"/>
      <c r="N865" s="127"/>
      <c r="O865" s="123"/>
      <c r="P865" s="127"/>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4" t="s">
        <v>2567</v>
      </c>
      <c r="B866" s="115" t="s">
        <v>2568</v>
      </c>
      <c r="C866" s="147" t="s">
        <v>2569</v>
      </c>
      <c r="D866" s="117"/>
      <c r="E866" s="117" t="n">
        <v>0</v>
      </c>
      <c r="F866" s="118" t="s">
        <v>49</v>
      </c>
      <c r="G866" s="118" t="s">
        <v>49</v>
      </c>
      <c r="H866" s="141" t="n">
        <v>19573</v>
      </c>
      <c r="I866" s="119" t="s">
        <v>2470</v>
      </c>
      <c r="J866" s="120" t="n">
        <v>9</v>
      </c>
      <c r="K866" s="121" t="n">
        <v>5</v>
      </c>
      <c r="L866" s="122"/>
      <c r="M866" s="123"/>
      <c r="N866" s="123"/>
      <c r="O866" s="123"/>
      <c r="P866" s="123"/>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4" t="s">
        <v>2570</v>
      </c>
      <c r="B867" s="115" t="s">
        <v>2571</v>
      </c>
      <c r="C867" s="116" t="s">
        <v>127</v>
      </c>
      <c r="D867" s="117"/>
      <c r="E867" s="117" t="n">
        <v>0</v>
      </c>
      <c r="F867" s="118" t="s">
        <v>49</v>
      </c>
      <c r="G867" s="118" t="s">
        <v>49</v>
      </c>
      <c r="H867" s="118" t="n">
        <v>1478</v>
      </c>
      <c r="I867" s="125" t="s">
        <v>2470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4" t="s">
        <v>2572</v>
      </c>
      <c r="B868" s="115" t="s">
        <v>2573</v>
      </c>
      <c r="C868" s="147" t="s">
        <v>436</v>
      </c>
      <c r="D868" s="117"/>
      <c r="E868" s="117" t="n">
        <v>0</v>
      </c>
      <c r="F868" s="118" t="s">
        <v>49</v>
      </c>
      <c r="G868" s="118" t="s">
        <v>49</v>
      </c>
      <c r="H868" s="141" t="n">
        <v>19574</v>
      </c>
      <c r="I868" s="125" t="s">
        <v>2470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4" t="s">
        <v>2574</v>
      </c>
      <c r="B869" s="115" t="s">
        <v>2575</v>
      </c>
      <c r="C869" s="147" t="s">
        <v>2576</v>
      </c>
      <c r="D869" s="117"/>
      <c r="E869" s="117" t="n">
        <v>0</v>
      </c>
      <c r="F869" s="118" t="s">
        <v>49</v>
      </c>
      <c r="G869" s="118" t="s">
        <v>49</v>
      </c>
      <c r="H869" s="141" t="n">
        <v>35488</v>
      </c>
      <c r="I869" s="125" t="s">
        <v>2470</v>
      </c>
      <c r="J869" s="120" t="n">
        <v>9</v>
      </c>
      <c r="K869" s="121" t="n">
        <v>5</v>
      </c>
      <c r="L869" s="126"/>
      <c r="M869" s="123"/>
      <c r="N869" s="150"/>
      <c r="O869" s="123"/>
      <c r="P869" s="150"/>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4" t="s">
        <v>2577</v>
      </c>
      <c r="B870" s="115" t="s">
        <v>2578</v>
      </c>
      <c r="C870" s="147" t="s">
        <v>2579</v>
      </c>
      <c r="D870" s="117"/>
      <c r="E870" s="117" t="n">
        <v>0</v>
      </c>
      <c r="F870" s="118" t="s">
        <v>49</v>
      </c>
      <c r="G870" s="118" t="s">
        <v>49</v>
      </c>
      <c r="H870" s="141" t="n">
        <v>1480</v>
      </c>
      <c r="I870" s="125" t="s">
        <v>2470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4" t="s">
        <v>2580</v>
      </c>
      <c r="B871" s="115" t="s">
        <v>2581</v>
      </c>
      <c r="C871" s="147" t="s">
        <v>2089</v>
      </c>
      <c r="D871" s="117"/>
      <c r="E871" s="117" t="n">
        <v>0</v>
      </c>
      <c r="F871" s="118" t="s">
        <v>49</v>
      </c>
      <c r="G871" s="118" t="s">
        <v>49</v>
      </c>
      <c r="H871" s="141" t="n">
        <v>1482</v>
      </c>
      <c r="I871" s="125" t="s">
        <v>2470</v>
      </c>
      <c r="J871" s="120" t="n">
        <v>9</v>
      </c>
      <c r="K871" s="121" t="n">
        <v>5</v>
      </c>
      <c r="L871" s="190"/>
      <c r="M871" s="123"/>
      <c r="N871" s="150"/>
      <c r="O871" s="123"/>
      <c r="P871" s="150"/>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14" t="s">
        <v>2582</v>
      </c>
      <c r="B872" s="115" t="s">
        <v>2583</v>
      </c>
      <c r="C872" s="147" t="s">
        <v>127</v>
      </c>
      <c r="D872" s="117"/>
      <c r="E872" s="117" t="n">
        <v>0</v>
      </c>
      <c r="F872" s="118" t="s">
        <v>49</v>
      </c>
      <c r="G872" s="118" t="s">
        <v>49</v>
      </c>
      <c r="H872" s="141" t="n">
        <v>1483</v>
      </c>
      <c r="I872" s="119" t="s">
        <v>2470</v>
      </c>
      <c r="J872" s="120" t="n">
        <v>9</v>
      </c>
      <c r="K872" s="121" t="n">
        <v>5</v>
      </c>
      <c r="L872" s="122"/>
      <c r="M872" s="123"/>
      <c r="N872" s="123"/>
      <c r="O872" s="123"/>
      <c r="P872" s="123"/>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4" t="s">
        <v>2584</v>
      </c>
      <c r="B873" s="115" t="s">
        <v>2585</v>
      </c>
      <c r="C873" s="147" t="s">
        <v>2151</v>
      </c>
      <c r="D873" s="117"/>
      <c r="E873" s="117" t="n">
        <v>0</v>
      </c>
      <c r="F873" s="118" t="s">
        <v>49</v>
      </c>
      <c r="G873" s="118" t="s">
        <v>49</v>
      </c>
      <c r="H873" s="141" t="n">
        <v>1485</v>
      </c>
      <c r="I873" s="125" t="s">
        <v>2470</v>
      </c>
      <c r="J873" s="120" t="n">
        <v>9</v>
      </c>
      <c r="K873" s="121" t="n">
        <v>5</v>
      </c>
      <c r="L873" s="126"/>
      <c r="M873" s="123"/>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4" t="s">
        <v>2586</v>
      </c>
      <c r="B874" s="115" t="s">
        <v>2587</v>
      </c>
      <c r="C874" s="147" t="s">
        <v>2588</v>
      </c>
      <c r="D874" s="117"/>
      <c r="E874" s="117" t="n">
        <v>0</v>
      </c>
      <c r="F874" s="118" t="s">
        <v>49</v>
      </c>
      <c r="G874" s="118" t="s">
        <v>49</v>
      </c>
      <c r="H874" s="141" t="n">
        <v>1489</v>
      </c>
      <c r="I874" s="125" t="s">
        <v>2470</v>
      </c>
      <c r="J874" s="120" t="n">
        <v>9</v>
      </c>
      <c r="K874" s="121" t="n">
        <v>5</v>
      </c>
      <c r="L874" s="126"/>
      <c r="M874" s="123"/>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4" t="s">
        <v>2589</v>
      </c>
      <c r="B875" s="115" t="s">
        <v>2590</v>
      </c>
      <c r="C875" s="147" t="s">
        <v>2151</v>
      </c>
      <c r="D875" s="117"/>
      <c r="E875" s="117" t="n">
        <v>0</v>
      </c>
      <c r="F875" s="118" t="s">
        <v>49</v>
      </c>
      <c r="G875" s="118" t="s">
        <v>49</v>
      </c>
      <c r="H875" s="141" t="n">
        <v>19578</v>
      </c>
      <c r="I875" s="125" t="s">
        <v>2470</v>
      </c>
      <c r="J875" s="120" t="n">
        <v>9</v>
      </c>
      <c r="K875" s="121" t="n">
        <v>5</v>
      </c>
      <c r="L875" s="126"/>
      <c r="M875" s="123"/>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4" t="s">
        <v>2591</v>
      </c>
      <c r="B876" s="115" t="s">
        <v>2592</v>
      </c>
      <c r="C876" s="147" t="s">
        <v>2151</v>
      </c>
      <c r="D876" s="117"/>
      <c r="E876" s="117" t="n">
        <v>0</v>
      </c>
      <c r="F876" s="118" t="s">
        <v>49</v>
      </c>
      <c r="G876" s="118" t="s">
        <v>49</v>
      </c>
      <c r="H876" s="141" t="n">
        <v>19579</v>
      </c>
      <c r="I876" s="125" t="s">
        <v>2470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4" t="s">
        <v>2593</v>
      </c>
      <c r="B877" s="115" t="s">
        <v>2594</v>
      </c>
      <c r="C877" s="147" t="s">
        <v>2151</v>
      </c>
      <c r="D877" s="117"/>
      <c r="E877" s="117" t="n">
        <v>0</v>
      </c>
      <c r="F877" s="118" t="s">
        <v>49</v>
      </c>
      <c r="G877" s="118" t="s">
        <v>49</v>
      </c>
      <c r="H877" s="141" t="n">
        <v>32251</v>
      </c>
      <c r="I877" s="125" t="s">
        <v>2470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4" t="s">
        <v>2595</v>
      </c>
      <c r="B878" s="115" t="s">
        <v>2596</v>
      </c>
      <c r="C878" s="147" t="s">
        <v>1516</v>
      </c>
      <c r="D878" s="117"/>
      <c r="E878" s="117" t="n">
        <v>0</v>
      </c>
      <c r="F878" s="118" t="s">
        <v>49</v>
      </c>
      <c r="G878" s="118" t="s">
        <v>49</v>
      </c>
      <c r="H878" s="141" t="n">
        <v>10235</v>
      </c>
      <c r="I878" s="125" t="s">
        <v>2470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4" t="s">
        <v>2597</v>
      </c>
      <c r="B879" s="115" t="s">
        <v>2598</v>
      </c>
      <c r="C879" s="147" t="s">
        <v>2599</v>
      </c>
      <c r="D879" s="117"/>
      <c r="E879" s="117" t="n">
        <v>0</v>
      </c>
      <c r="F879" s="118" t="s">
        <v>49</v>
      </c>
      <c r="G879" s="118" t="s">
        <v>49</v>
      </c>
      <c r="H879" s="141" t="n">
        <v>19580</v>
      </c>
      <c r="I879" s="119" t="s">
        <v>2470</v>
      </c>
      <c r="J879" s="120" t="n">
        <v>9</v>
      </c>
      <c r="K879" s="121" t="n">
        <v>5</v>
      </c>
      <c r="L879" s="122" t="s">
        <v>2600</v>
      </c>
      <c r="M879" s="123" t="s">
        <v>2601</v>
      </c>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4" t="s">
        <v>2602</v>
      </c>
      <c r="B880" s="115" t="s">
        <v>2603</v>
      </c>
      <c r="C880" s="147" t="s">
        <v>2604</v>
      </c>
      <c r="D880" s="117"/>
      <c r="E880" s="117" t="n">
        <v>0</v>
      </c>
      <c r="F880" s="118" t="s">
        <v>49</v>
      </c>
      <c r="G880" s="118" t="s">
        <v>49</v>
      </c>
      <c r="H880" s="141" t="n">
        <v>30063</v>
      </c>
      <c r="I880" s="119" t="s">
        <v>2470</v>
      </c>
      <c r="J880" s="120" t="n">
        <v>9</v>
      </c>
      <c r="K880" s="121" t="n">
        <v>5</v>
      </c>
      <c r="L880" s="122" t="s">
        <v>2605</v>
      </c>
      <c r="M880" s="123" t="s">
        <v>2606</v>
      </c>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4" t="s">
        <v>2607</v>
      </c>
      <c r="B881" s="115" t="s">
        <v>2608</v>
      </c>
      <c r="C881" s="116" t="s">
        <v>1536</v>
      </c>
      <c r="D881" s="117"/>
      <c r="E881" s="117" t="n">
        <v>0</v>
      </c>
      <c r="F881" s="118" t="s">
        <v>49</v>
      </c>
      <c r="G881" s="118" t="s">
        <v>49</v>
      </c>
      <c r="H881" s="118" t="n">
        <v>1979</v>
      </c>
      <c r="I881" s="125" t="s">
        <v>2470</v>
      </c>
      <c r="J881" s="120" t="n">
        <v>9</v>
      </c>
      <c r="K881" s="121" t="n">
        <v>5</v>
      </c>
      <c r="L881" s="126"/>
      <c r="M881" s="123"/>
      <c r="N881" s="150"/>
      <c r="O881" s="123"/>
      <c r="P881" s="150"/>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4" t="s">
        <v>2609</v>
      </c>
      <c r="B882" s="115" t="s">
        <v>2610</v>
      </c>
      <c r="C882" s="147" t="s">
        <v>127</v>
      </c>
      <c r="D882" s="117"/>
      <c r="E882" s="117" t="n">
        <v>0</v>
      </c>
      <c r="F882" s="118" t="s">
        <v>49</v>
      </c>
      <c r="G882" s="118" t="s">
        <v>49</v>
      </c>
      <c r="H882" s="141" t="n">
        <v>32422</v>
      </c>
      <c r="I882" s="119" t="s">
        <v>2470</v>
      </c>
      <c r="J882" s="120" t="n">
        <v>9</v>
      </c>
      <c r="K882" s="121" t="n">
        <v>5</v>
      </c>
      <c r="L882" s="122"/>
      <c r="M882" s="123"/>
      <c r="N882" s="123"/>
      <c r="O882" s="123"/>
      <c r="P882" s="123"/>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14" t="s">
        <v>2611</v>
      </c>
      <c r="B883" s="115" t="s">
        <v>2612</v>
      </c>
      <c r="C883" s="147" t="s">
        <v>127</v>
      </c>
      <c r="D883" s="117"/>
      <c r="E883" s="117" t="n">
        <v>0</v>
      </c>
      <c r="F883" s="118" t="s">
        <v>49</v>
      </c>
      <c r="G883" s="118" t="s">
        <v>49</v>
      </c>
      <c r="H883" s="141" t="n">
        <v>1938</v>
      </c>
      <c r="I883" s="119" t="s">
        <v>2470</v>
      </c>
      <c r="J883" s="120" t="n">
        <v>9</v>
      </c>
      <c r="K883" s="121" t="n">
        <v>5</v>
      </c>
      <c r="L883" s="122"/>
      <c r="M883" s="123"/>
      <c r="N883" s="123"/>
      <c r="O883" s="123"/>
      <c r="P883" s="123"/>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4" t="s">
        <v>2613</v>
      </c>
      <c r="B884" s="115" t="s">
        <v>2614</v>
      </c>
      <c r="C884" s="147" t="s">
        <v>127</v>
      </c>
      <c r="D884" s="117"/>
      <c r="E884" s="117" t="n">
        <v>0</v>
      </c>
      <c r="F884" s="118" t="s">
        <v>49</v>
      </c>
      <c r="G884" s="118" t="s">
        <v>49</v>
      </c>
      <c r="H884" s="141" t="n">
        <v>1939</v>
      </c>
      <c r="I884" s="119" t="s">
        <v>2470</v>
      </c>
      <c r="J884" s="120" t="n">
        <v>9</v>
      </c>
      <c r="K884" s="121" t="n">
        <v>5</v>
      </c>
      <c r="L884" s="122"/>
      <c r="M884" s="123"/>
      <c r="N884" s="123"/>
      <c r="O884" s="123"/>
      <c r="P884" s="123"/>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14" t="s">
        <v>2615</v>
      </c>
      <c r="B885" s="115" t="s">
        <v>2616</v>
      </c>
      <c r="C885" s="147" t="s">
        <v>127</v>
      </c>
      <c r="D885" s="117"/>
      <c r="E885" s="117" t="n">
        <v>0</v>
      </c>
      <c r="F885" s="118" t="s">
        <v>49</v>
      </c>
      <c r="G885" s="118" t="s">
        <v>49</v>
      </c>
      <c r="H885" s="141" t="n">
        <v>1981</v>
      </c>
      <c r="I885" s="119" t="s">
        <v>2470</v>
      </c>
      <c r="J885" s="120" t="n">
        <v>9</v>
      </c>
      <c r="K885" s="121" t="n">
        <v>5</v>
      </c>
      <c r="L885" s="122"/>
      <c r="M885" s="123"/>
      <c r="N885" s="123"/>
      <c r="O885" s="123"/>
      <c r="P885" s="123"/>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4" t="s">
        <v>2617</v>
      </c>
      <c r="B886" s="115" t="s">
        <v>2618</v>
      </c>
      <c r="C886" s="116" t="s">
        <v>127</v>
      </c>
      <c r="D886" s="117"/>
      <c r="E886" s="117" t="n">
        <v>0</v>
      </c>
      <c r="F886" s="118" t="s">
        <v>49</v>
      </c>
      <c r="G886" s="118" t="s">
        <v>49</v>
      </c>
      <c r="H886" s="118" t="n">
        <v>19596</v>
      </c>
      <c r="I886" s="125" t="s">
        <v>2470</v>
      </c>
      <c r="J886" s="120" t="n">
        <v>9</v>
      </c>
      <c r="K886" s="121" t="n">
        <v>5</v>
      </c>
      <c r="L886" s="126"/>
      <c r="M886" s="123"/>
      <c r="N886" s="150"/>
      <c r="O886" s="123"/>
      <c r="P886" s="150"/>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2619</v>
      </c>
      <c r="B887" s="115" t="s">
        <v>2620</v>
      </c>
      <c r="C887" s="116" t="s">
        <v>2621</v>
      </c>
      <c r="D887" s="117"/>
      <c r="E887" s="117" t="n">
        <v>0</v>
      </c>
      <c r="F887" s="118" t="s">
        <v>49</v>
      </c>
      <c r="G887" s="118" t="s">
        <v>49</v>
      </c>
      <c r="H887" s="118" t="n">
        <v>1734</v>
      </c>
      <c r="I887" s="119" t="s">
        <v>2470</v>
      </c>
      <c r="J887" s="120" t="n">
        <v>9</v>
      </c>
      <c r="K887" s="121" t="n">
        <v>5</v>
      </c>
      <c r="L887" s="122"/>
      <c r="M887" s="123"/>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4" t="s">
        <v>2622</v>
      </c>
      <c r="B888" s="115" t="s">
        <v>2623</v>
      </c>
      <c r="C888" s="147" t="s">
        <v>2349</v>
      </c>
      <c r="D888" s="117"/>
      <c r="E888" s="117" t="n">
        <v>0</v>
      </c>
      <c r="F888" s="118" t="s">
        <v>49</v>
      </c>
      <c r="G888" s="118" t="s">
        <v>49</v>
      </c>
      <c r="H888" s="141" t="n">
        <v>1737</v>
      </c>
      <c r="I888" s="125" t="s">
        <v>2470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14" t="s">
        <v>2624</v>
      </c>
      <c r="B889" s="115" t="s">
        <v>2625</v>
      </c>
      <c r="C889" s="147" t="s">
        <v>2349</v>
      </c>
      <c r="D889" s="117"/>
      <c r="E889" s="117" t="n">
        <v>0</v>
      </c>
      <c r="F889" s="118" t="s">
        <v>49</v>
      </c>
      <c r="G889" s="118" t="s">
        <v>49</v>
      </c>
      <c r="H889" s="141" t="n">
        <v>1738</v>
      </c>
      <c r="I889" s="125" t="s">
        <v>2470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14" t="s">
        <v>2626</v>
      </c>
      <c r="B890" s="115" t="s">
        <v>2627</v>
      </c>
      <c r="C890" s="147" t="s">
        <v>1377</v>
      </c>
      <c r="D890" s="117"/>
      <c r="E890" s="117" t="n">
        <v>0</v>
      </c>
      <c r="F890" s="118" t="s">
        <v>49</v>
      </c>
      <c r="G890" s="118" t="s">
        <v>49</v>
      </c>
      <c r="H890" s="141" t="n">
        <v>32042</v>
      </c>
      <c r="I890" s="125" t="s">
        <v>2470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4" t="s">
        <v>2628</v>
      </c>
      <c r="B891" s="115" t="s">
        <v>2629</v>
      </c>
      <c r="C891" s="147" t="s">
        <v>127</v>
      </c>
      <c r="D891" s="117"/>
      <c r="E891" s="117" t="n">
        <v>0</v>
      </c>
      <c r="F891" s="118" t="s">
        <v>49</v>
      </c>
      <c r="G891" s="118" t="s">
        <v>49</v>
      </c>
      <c r="H891" s="141" t="n">
        <v>19601</v>
      </c>
      <c r="I891" s="125" t="s">
        <v>2470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4" t="s">
        <v>2630</v>
      </c>
      <c r="B892" s="115" t="s">
        <v>2631</v>
      </c>
      <c r="C892" s="147" t="s">
        <v>2632</v>
      </c>
      <c r="D892" s="117"/>
      <c r="E892" s="117" t="n">
        <v>0</v>
      </c>
      <c r="F892" s="118" t="s">
        <v>49</v>
      </c>
      <c r="G892" s="118" t="s">
        <v>49</v>
      </c>
      <c r="H892" s="141" t="n">
        <v>19607</v>
      </c>
      <c r="I892" s="125" t="s">
        <v>2470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4" t="s">
        <v>2633</v>
      </c>
      <c r="B893" s="115" t="s">
        <v>2634</v>
      </c>
      <c r="C893" s="147" t="s">
        <v>2635</v>
      </c>
      <c r="D893" s="117"/>
      <c r="E893" s="117" t="n">
        <v>0</v>
      </c>
      <c r="F893" s="118" t="s">
        <v>49</v>
      </c>
      <c r="G893" s="118" t="s">
        <v>49</v>
      </c>
      <c r="H893" s="141" t="n">
        <v>19608</v>
      </c>
      <c r="I893" s="125" t="s">
        <v>2470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14" t="s">
        <v>2636</v>
      </c>
      <c r="B894" s="115" t="s">
        <v>2637</v>
      </c>
      <c r="C894" s="147" t="s">
        <v>1281</v>
      </c>
      <c r="D894" s="117"/>
      <c r="E894" s="117" t="n">
        <v>0</v>
      </c>
      <c r="F894" s="118" t="s">
        <v>49</v>
      </c>
      <c r="G894" s="118" t="s">
        <v>49</v>
      </c>
      <c r="H894" s="141" t="n">
        <v>19611</v>
      </c>
      <c r="I894" s="125" t="s">
        <v>2470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14" t="s">
        <v>2638</v>
      </c>
      <c r="B895" s="115" t="s">
        <v>2639</v>
      </c>
      <c r="C895" s="147" t="s">
        <v>127</v>
      </c>
      <c r="D895" s="117"/>
      <c r="E895" s="117" t="n">
        <v>0</v>
      </c>
      <c r="F895" s="118" t="s">
        <v>49</v>
      </c>
      <c r="G895" s="118" t="s">
        <v>49</v>
      </c>
      <c r="H895" s="141" t="n">
        <v>1497</v>
      </c>
      <c r="I895" s="125" t="s">
        <v>2470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14" t="s">
        <v>2640</v>
      </c>
      <c r="B896" s="115" t="s">
        <v>2641</v>
      </c>
      <c r="C896" s="147" t="s">
        <v>127</v>
      </c>
      <c r="D896" s="117"/>
      <c r="E896" s="117" t="n">
        <v>0</v>
      </c>
      <c r="F896" s="118" t="s">
        <v>49</v>
      </c>
      <c r="G896" s="118" t="s">
        <v>49</v>
      </c>
      <c r="H896" s="141" t="n">
        <v>1499</v>
      </c>
      <c r="I896" s="125" t="s">
        <v>2470</v>
      </c>
      <c r="J896" s="120" t="n">
        <v>9</v>
      </c>
      <c r="K896" s="121" t="n">
        <v>5</v>
      </c>
      <c r="L896" s="126"/>
      <c r="M896" s="123"/>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14" t="s">
        <v>2642</v>
      </c>
      <c r="B897" s="115" t="s">
        <v>2643</v>
      </c>
      <c r="C897" s="147" t="s">
        <v>127</v>
      </c>
      <c r="D897" s="117"/>
      <c r="E897" s="117" t="n">
        <v>0</v>
      </c>
      <c r="F897" s="118" t="s">
        <v>49</v>
      </c>
      <c r="G897" s="118" t="s">
        <v>49</v>
      </c>
      <c r="H897" s="141" t="n">
        <v>1500</v>
      </c>
      <c r="I897" s="125" t="s">
        <v>2470</v>
      </c>
      <c r="J897" s="120" t="n">
        <v>9</v>
      </c>
      <c r="K897" s="121" t="n">
        <v>5</v>
      </c>
      <c r="L897" s="126"/>
      <c r="M897" s="123"/>
      <c r="N897" s="127"/>
      <c r="O897" s="123"/>
      <c r="P897" s="127"/>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4" t="s">
        <v>2644</v>
      </c>
      <c r="B898" s="115" t="s">
        <v>2645</v>
      </c>
      <c r="C898" s="116" t="s">
        <v>2646</v>
      </c>
      <c r="D898" s="117"/>
      <c r="E898" s="117" t="n">
        <v>0</v>
      </c>
      <c r="F898" s="118" t="s">
        <v>49</v>
      </c>
      <c r="G898" s="118" t="s">
        <v>49</v>
      </c>
      <c r="H898" s="118" t="n">
        <v>1557</v>
      </c>
      <c r="I898" s="119" t="s">
        <v>2470</v>
      </c>
      <c r="J898" s="120" t="n">
        <v>9</v>
      </c>
      <c r="K898" s="121" t="n">
        <v>5</v>
      </c>
      <c r="L898" s="122"/>
      <c r="M898" s="123"/>
      <c r="N898" s="123"/>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4" t="s">
        <v>2647</v>
      </c>
      <c r="B899" s="115" t="s">
        <v>2648</v>
      </c>
      <c r="C899" s="116" t="s">
        <v>127</v>
      </c>
      <c r="D899" s="117"/>
      <c r="E899" s="117" t="n">
        <v>0</v>
      </c>
      <c r="F899" s="118" t="s">
        <v>49</v>
      </c>
      <c r="G899" s="118" t="s">
        <v>49</v>
      </c>
      <c r="H899" s="118" t="n">
        <v>29980</v>
      </c>
      <c r="I899" s="119" t="s">
        <v>2470</v>
      </c>
      <c r="J899" s="120" t="n">
        <v>9</v>
      </c>
      <c r="K899" s="121" t="n">
        <v>5</v>
      </c>
      <c r="L899" s="122"/>
      <c r="M899" s="123"/>
      <c r="N899" s="123"/>
      <c r="O899" s="123"/>
      <c r="P899" s="123"/>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14" t="s">
        <v>2649</v>
      </c>
      <c r="B900" s="115" t="s">
        <v>2650</v>
      </c>
      <c r="C900" s="147" t="s">
        <v>2651</v>
      </c>
      <c r="D900" s="117"/>
      <c r="E900" s="117" t="n">
        <v>0</v>
      </c>
      <c r="F900" s="118" t="s">
        <v>49</v>
      </c>
      <c r="G900" s="118" t="s">
        <v>49</v>
      </c>
      <c r="H900" s="141" t="n">
        <v>1561</v>
      </c>
      <c r="I900" s="119" t="s">
        <v>2470</v>
      </c>
      <c r="J900" s="120" t="n">
        <v>9</v>
      </c>
      <c r="K900" s="121" t="n">
        <v>5</v>
      </c>
      <c r="L900" s="122"/>
      <c r="M900" s="123"/>
      <c r="N900" s="123"/>
      <c r="O900" s="123"/>
      <c r="P900" s="123"/>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14" t="s">
        <v>2652</v>
      </c>
      <c r="B901" s="115" t="s">
        <v>2653</v>
      </c>
      <c r="C901" s="147" t="s">
        <v>2654</v>
      </c>
      <c r="D901" s="117"/>
      <c r="E901" s="117" t="n">
        <v>0</v>
      </c>
      <c r="F901" s="118" t="s">
        <v>49</v>
      </c>
      <c r="G901" s="118" t="s">
        <v>49</v>
      </c>
      <c r="H901" s="141" t="n">
        <v>19625</v>
      </c>
      <c r="I901" s="119" t="s">
        <v>2470</v>
      </c>
      <c r="J901" s="120" t="n">
        <v>9</v>
      </c>
      <c r="K901" s="121" t="n">
        <v>5</v>
      </c>
      <c r="L901" s="122"/>
      <c r="M901" s="123"/>
      <c r="N901" s="123"/>
      <c r="O901" s="123"/>
      <c r="P901" s="123"/>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4" t="s">
        <v>2655</v>
      </c>
      <c r="B902" s="115" t="s">
        <v>2656</v>
      </c>
      <c r="C902" s="116" t="s">
        <v>127</v>
      </c>
      <c r="D902" s="117"/>
      <c r="E902" s="117" t="n">
        <v>0</v>
      </c>
      <c r="F902" s="118" t="s">
        <v>49</v>
      </c>
      <c r="G902" s="118" t="s">
        <v>49</v>
      </c>
      <c r="H902" s="118" t="n">
        <v>1846</v>
      </c>
      <c r="I902" s="119" t="s">
        <v>2470</v>
      </c>
      <c r="J902" s="120" t="n">
        <v>9</v>
      </c>
      <c r="K902" s="121" t="n">
        <v>5</v>
      </c>
      <c r="L902" s="122"/>
      <c r="M902" s="123"/>
      <c r="N902" s="123"/>
      <c r="O902" s="123"/>
      <c r="P902" s="123"/>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14" t="s">
        <v>2657</v>
      </c>
      <c r="B903" s="115" t="s">
        <v>2658</v>
      </c>
      <c r="C903" s="147" t="s">
        <v>127</v>
      </c>
      <c r="D903" s="117"/>
      <c r="E903" s="117" t="n">
        <v>0</v>
      </c>
      <c r="F903" s="118" t="s">
        <v>49</v>
      </c>
      <c r="G903" s="118" t="s">
        <v>49</v>
      </c>
      <c r="H903" s="141" t="n">
        <v>1848</v>
      </c>
      <c r="I903" s="125" t="s">
        <v>2470</v>
      </c>
      <c r="J903" s="120" t="n">
        <v>9</v>
      </c>
      <c r="K903" s="121" t="n">
        <v>5</v>
      </c>
      <c r="L903" s="126"/>
      <c r="M903" s="123"/>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14" t="s">
        <v>2659</v>
      </c>
      <c r="B904" s="115" t="s">
        <v>2660</v>
      </c>
      <c r="C904" s="147" t="s">
        <v>2564</v>
      </c>
      <c r="D904" s="117"/>
      <c r="E904" s="117" t="n">
        <v>0</v>
      </c>
      <c r="F904" s="118" t="s">
        <v>49</v>
      </c>
      <c r="G904" s="118" t="s">
        <v>49</v>
      </c>
      <c r="H904" s="141" t="n">
        <v>1849</v>
      </c>
      <c r="I904" s="125" t="s">
        <v>2470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14" t="s">
        <v>2661</v>
      </c>
      <c r="B905" s="115" t="s">
        <v>2662</v>
      </c>
      <c r="C905" s="147" t="s">
        <v>127</v>
      </c>
      <c r="D905" s="117"/>
      <c r="E905" s="117" t="n">
        <v>0</v>
      </c>
      <c r="F905" s="118" t="s">
        <v>49</v>
      </c>
      <c r="G905" s="118" t="s">
        <v>49</v>
      </c>
      <c r="H905" s="141" t="n">
        <v>1850</v>
      </c>
      <c r="I905" s="125" t="s">
        <v>2470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4" t="s">
        <v>2663</v>
      </c>
      <c r="B906" s="115" t="s">
        <v>2664</v>
      </c>
      <c r="C906" s="147" t="s">
        <v>2564</v>
      </c>
      <c r="D906" s="117"/>
      <c r="E906" s="117" t="n">
        <v>0</v>
      </c>
      <c r="F906" s="118" t="s">
        <v>49</v>
      </c>
      <c r="G906" s="118" t="s">
        <v>49</v>
      </c>
      <c r="H906" s="141" t="n">
        <v>1851</v>
      </c>
      <c r="I906" s="125" t="s">
        <v>2470</v>
      </c>
      <c r="J906" s="120" t="n">
        <v>9</v>
      </c>
      <c r="K906" s="121" t="n">
        <v>5</v>
      </c>
      <c r="L906" s="126"/>
      <c r="M906" s="123"/>
      <c r="N906" s="127"/>
      <c r="O906" s="123"/>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4" t="s">
        <v>2665</v>
      </c>
      <c r="B907" s="115" t="s">
        <v>2666</v>
      </c>
      <c r="C907" s="147" t="s">
        <v>2564</v>
      </c>
      <c r="D907" s="117"/>
      <c r="E907" s="117" t="n">
        <v>0</v>
      </c>
      <c r="F907" s="118" t="s">
        <v>49</v>
      </c>
      <c r="G907" s="118" t="s">
        <v>49</v>
      </c>
      <c r="H907" s="141" t="n">
        <v>1852</v>
      </c>
      <c r="I907" s="125" t="s">
        <v>2470</v>
      </c>
      <c r="J907" s="120" t="n">
        <v>9</v>
      </c>
      <c r="K907" s="121" t="n">
        <v>5</v>
      </c>
      <c r="L907" s="126"/>
      <c r="M907" s="123"/>
      <c r="N907" s="150"/>
      <c r="O907" s="123"/>
      <c r="P907" s="150"/>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4" t="s">
        <v>2667</v>
      </c>
      <c r="B908" s="115" t="s">
        <v>2668</v>
      </c>
      <c r="C908" s="147" t="s">
        <v>2646</v>
      </c>
      <c r="D908" s="117"/>
      <c r="E908" s="117" t="n">
        <v>0</v>
      </c>
      <c r="F908" s="118" t="s">
        <v>49</v>
      </c>
      <c r="G908" s="118" t="s">
        <v>49</v>
      </c>
      <c r="H908" s="141" t="n">
        <v>31536</v>
      </c>
      <c r="I908" s="125" t="s">
        <v>2470</v>
      </c>
      <c r="J908" s="120" t="n">
        <v>9</v>
      </c>
      <c r="K908" s="121" t="n">
        <v>5</v>
      </c>
      <c r="L908" s="126" t="s">
        <v>2669</v>
      </c>
      <c r="M908" s="123" t="s">
        <v>2670</v>
      </c>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4" t="s">
        <v>2671</v>
      </c>
      <c r="B909" s="115" t="s">
        <v>2672</v>
      </c>
      <c r="C909" s="116" t="s">
        <v>2673</v>
      </c>
      <c r="D909" s="117"/>
      <c r="E909" s="117" t="n">
        <v>0</v>
      </c>
      <c r="F909" s="118" t="s">
        <v>49</v>
      </c>
      <c r="G909" s="118" t="s">
        <v>49</v>
      </c>
      <c r="H909" s="118" t="n">
        <v>1510</v>
      </c>
      <c r="I909" s="125" t="s">
        <v>2470</v>
      </c>
      <c r="J909" s="120" t="n">
        <v>9</v>
      </c>
      <c r="K909" s="121" t="n">
        <v>5</v>
      </c>
      <c r="L909" s="126" t="s">
        <v>2674</v>
      </c>
      <c r="M909" s="123" t="s">
        <v>2675</v>
      </c>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4" t="s">
        <v>2676</v>
      </c>
      <c r="B910" s="115" t="s">
        <v>2677</v>
      </c>
      <c r="C910" s="116" t="s">
        <v>127</v>
      </c>
      <c r="D910" s="117"/>
      <c r="E910" s="117" t="n">
        <v>0</v>
      </c>
      <c r="F910" s="118" t="s">
        <v>49</v>
      </c>
      <c r="G910" s="118" t="s">
        <v>49</v>
      </c>
      <c r="H910" s="118" t="n">
        <v>1741</v>
      </c>
      <c r="I910" s="119" t="s">
        <v>2470</v>
      </c>
      <c r="J910" s="120" t="n">
        <v>9</v>
      </c>
      <c r="K910" s="121" t="n">
        <v>5</v>
      </c>
      <c r="L910" s="122"/>
      <c r="M910" s="123"/>
      <c r="N910" s="123"/>
      <c r="O910" s="123"/>
      <c r="P910" s="123"/>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4" t="s">
        <v>2678</v>
      </c>
      <c r="B911" s="115" t="s">
        <v>2679</v>
      </c>
      <c r="C911" s="147" t="s">
        <v>2680</v>
      </c>
      <c r="D911" s="117"/>
      <c r="E911" s="117" t="n">
        <v>0</v>
      </c>
      <c r="F911" s="118" t="s">
        <v>49</v>
      </c>
      <c r="G911" s="118" t="s">
        <v>49</v>
      </c>
      <c r="H911" s="141" t="n">
        <v>29968</v>
      </c>
      <c r="I911" s="125" t="s">
        <v>2470</v>
      </c>
      <c r="J911" s="120" t="n">
        <v>9</v>
      </c>
      <c r="K911" s="121" t="n">
        <v>5</v>
      </c>
      <c r="L911" s="126"/>
      <c r="M911" s="123"/>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4" t="s">
        <v>2681</v>
      </c>
      <c r="B912" s="115" t="s">
        <v>2682</v>
      </c>
      <c r="C912" s="147" t="s">
        <v>2151</v>
      </c>
      <c r="D912" s="117"/>
      <c r="E912" s="117" t="n">
        <v>0</v>
      </c>
      <c r="F912" s="118" t="s">
        <v>49</v>
      </c>
      <c r="G912" s="118" t="s">
        <v>49</v>
      </c>
      <c r="H912" s="141" t="n">
        <v>34445</v>
      </c>
      <c r="I912" s="125" t="s">
        <v>2470</v>
      </c>
      <c r="J912" s="120" t="n">
        <v>9</v>
      </c>
      <c r="K912" s="121" t="n">
        <v>5</v>
      </c>
      <c r="L912" s="126" t="s">
        <v>2683</v>
      </c>
      <c r="M912" s="123" t="s">
        <v>2684</v>
      </c>
      <c r="N912" s="127"/>
      <c r="O912" s="123"/>
      <c r="P912" s="127"/>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14" t="s">
        <v>2685</v>
      </c>
      <c r="B913" s="115" t="s">
        <v>2686</v>
      </c>
      <c r="C913" s="147" t="s">
        <v>2687</v>
      </c>
      <c r="D913" s="117"/>
      <c r="E913" s="117" t="n">
        <v>0</v>
      </c>
      <c r="F913" s="118" t="s">
        <v>49</v>
      </c>
      <c r="G913" s="118" t="s">
        <v>49</v>
      </c>
      <c r="H913" s="141" t="n">
        <v>1919</v>
      </c>
      <c r="I913" s="125" t="s">
        <v>2470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14" t="s">
        <v>2688</v>
      </c>
      <c r="B914" s="115" t="s">
        <v>2689</v>
      </c>
      <c r="C914" s="147" t="s">
        <v>2690</v>
      </c>
      <c r="D914" s="117"/>
      <c r="E914" s="117" t="n">
        <v>0</v>
      </c>
      <c r="F914" s="118" t="s">
        <v>49</v>
      </c>
      <c r="G914" s="118" t="s">
        <v>49</v>
      </c>
      <c r="H914" s="141" t="n">
        <v>19661</v>
      </c>
      <c r="I914" s="125" t="s">
        <v>2470</v>
      </c>
      <c r="J914" s="120" t="n">
        <v>9</v>
      </c>
      <c r="K914" s="121" t="n">
        <v>4</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4" t="s">
        <v>2691</v>
      </c>
      <c r="B915" s="115" t="s">
        <v>2692</v>
      </c>
      <c r="C915" s="147" t="s">
        <v>2693</v>
      </c>
      <c r="D915" s="117"/>
      <c r="E915" s="117" t="n">
        <v>0</v>
      </c>
      <c r="F915" s="118" t="s">
        <v>49</v>
      </c>
      <c r="G915" s="118" t="s">
        <v>49</v>
      </c>
      <c r="H915" s="141" t="n">
        <v>19662</v>
      </c>
      <c r="I915" s="119" t="s">
        <v>2470</v>
      </c>
      <c r="J915" s="120" t="n">
        <v>9</v>
      </c>
      <c r="K915" s="121" t="n">
        <v>4</v>
      </c>
      <c r="L915" s="122"/>
      <c r="M915" s="123"/>
      <c r="N915" s="123"/>
      <c r="O915" s="123"/>
      <c r="P915" s="123"/>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4" t="s">
        <v>2694</v>
      </c>
      <c r="B916" s="115" t="s">
        <v>2695</v>
      </c>
      <c r="C916" s="147" t="s">
        <v>127</v>
      </c>
      <c r="D916" s="117"/>
      <c r="E916" s="117" t="n">
        <v>0</v>
      </c>
      <c r="F916" s="118" t="s">
        <v>49</v>
      </c>
      <c r="G916" s="118" t="s">
        <v>49</v>
      </c>
      <c r="H916" s="141" t="n">
        <v>1927</v>
      </c>
      <c r="I916" s="125" t="s">
        <v>2470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4" t="s">
        <v>2696</v>
      </c>
      <c r="B917" s="115" t="s">
        <v>2697</v>
      </c>
      <c r="C917" s="116" t="s">
        <v>2698</v>
      </c>
      <c r="D917" s="117"/>
      <c r="E917" s="117" t="n">
        <v>0</v>
      </c>
      <c r="F917" s="118" t="s">
        <v>49</v>
      </c>
      <c r="G917" s="118" t="s">
        <v>49</v>
      </c>
      <c r="H917" s="118" t="n">
        <v>31594</v>
      </c>
      <c r="I917" s="125" t="s">
        <v>2470</v>
      </c>
      <c r="J917" s="120" t="n">
        <v>9</v>
      </c>
      <c r="K917" s="121" t="n">
        <v>5</v>
      </c>
      <c r="L917" s="126" t="s">
        <v>2699</v>
      </c>
      <c r="M917" s="123" t="s">
        <v>2700</v>
      </c>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4" t="s">
        <v>2701</v>
      </c>
      <c r="B918" s="115" t="s">
        <v>2702</v>
      </c>
      <c r="C918" s="116" t="s">
        <v>127</v>
      </c>
      <c r="D918" s="117"/>
      <c r="E918" s="117" t="n">
        <v>0</v>
      </c>
      <c r="F918" s="118" t="s">
        <v>49</v>
      </c>
      <c r="G918" s="118" t="s">
        <v>49</v>
      </c>
      <c r="H918" s="118" t="n">
        <v>1930</v>
      </c>
      <c r="I918" s="125" t="s">
        <v>2470</v>
      </c>
      <c r="J918" s="120" t="n">
        <v>9</v>
      </c>
      <c r="K918" s="121" t="n">
        <v>4</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4" t="s">
        <v>2703</v>
      </c>
      <c r="B919" s="115" t="s">
        <v>2704</v>
      </c>
      <c r="C919" s="147" t="s">
        <v>127</v>
      </c>
      <c r="D919" s="117"/>
      <c r="E919" s="117" t="n">
        <v>0</v>
      </c>
      <c r="F919" s="118" t="s">
        <v>49</v>
      </c>
      <c r="G919" s="118" t="s">
        <v>49</v>
      </c>
      <c r="H919" s="141" t="n">
        <v>19765</v>
      </c>
      <c r="I919" s="125" t="s">
        <v>2470</v>
      </c>
      <c r="J919" s="120" t="n">
        <v>9</v>
      </c>
      <c r="K919" s="121" t="n">
        <v>5</v>
      </c>
      <c r="L919" s="126"/>
      <c r="M919" s="123"/>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4" t="s">
        <v>2705</v>
      </c>
      <c r="B920" s="115" t="s">
        <v>2706</v>
      </c>
      <c r="C920" s="116" t="s">
        <v>127</v>
      </c>
      <c r="D920" s="117"/>
      <c r="E920" s="117" t="n">
        <v>0</v>
      </c>
      <c r="F920" s="118" t="s">
        <v>49</v>
      </c>
      <c r="G920" s="118" t="s">
        <v>49</v>
      </c>
      <c r="H920" s="118" t="n">
        <v>19766</v>
      </c>
      <c r="I920" s="125" t="s">
        <v>2470</v>
      </c>
      <c r="J920" s="120" t="n">
        <v>9</v>
      </c>
      <c r="K920" s="121" t="n">
        <v>5</v>
      </c>
      <c r="L920" s="126"/>
      <c r="M920" s="123"/>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14" t="s">
        <v>2707</v>
      </c>
      <c r="B921" s="115" t="s">
        <v>2708</v>
      </c>
      <c r="C921" s="147" t="s">
        <v>127</v>
      </c>
      <c r="D921" s="117"/>
      <c r="E921" s="117" t="n">
        <v>0</v>
      </c>
      <c r="F921" s="118" t="s">
        <v>49</v>
      </c>
      <c r="G921" s="118" t="s">
        <v>49</v>
      </c>
      <c r="H921" s="141" t="n">
        <v>19767</v>
      </c>
      <c r="I921" s="125" t="s">
        <v>2470</v>
      </c>
      <c r="J921" s="120" t="n">
        <v>9</v>
      </c>
      <c r="K921" s="121" t="n">
        <v>5</v>
      </c>
      <c r="L921" s="126"/>
      <c r="M921" s="123"/>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4" t="s">
        <v>2709</v>
      </c>
      <c r="B922" s="115" t="s">
        <v>2710</v>
      </c>
      <c r="C922" s="116" t="s">
        <v>127</v>
      </c>
      <c r="D922" s="117"/>
      <c r="E922" s="117" t="n">
        <v>0</v>
      </c>
      <c r="F922" s="118" t="s">
        <v>49</v>
      </c>
      <c r="G922" s="118" t="s">
        <v>49</v>
      </c>
      <c r="H922" s="118" t="n">
        <v>19770</v>
      </c>
      <c r="I922" s="125" t="s">
        <v>2470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4" t="s">
        <v>2711</v>
      </c>
      <c r="B923" s="115" t="s">
        <v>2712</v>
      </c>
      <c r="C923" s="147" t="s">
        <v>2693</v>
      </c>
      <c r="D923" s="117"/>
      <c r="E923" s="117" t="n">
        <v>0</v>
      </c>
      <c r="F923" s="118" t="s">
        <v>49</v>
      </c>
      <c r="G923" s="118" t="s">
        <v>49</v>
      </c>
      <c r="H923" s="141" t="n">
        <v>19772</v>
      </c>
      <c r="I923" s="125" t="s">
        <v>2470</v>
      </c>
      <c r="J923" s="120" t="n">
        <v>9</v>
      </c>
      <c r="K923" s="121" t="n">
        <v>5</v>
      </c>
      <c r="L923" s="126"/>
      <c r="M923" s="123"/>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4" t="s">
        <v>2713</v>
      </c>
      <c r="B924" s="115" t="s">
        <v>2714</v>
      </c>
      <c r="C924" s="147" t="s">
        <v>2715</v>
      </c>
      <c r="D924" s="117"/>
      <c r="E924" s="117" t="n">
        <v>0</v>
      </c>
      <c r="F924" s="118" t="s">
        <v>49</v>
      </c>
      <c r="G924" s="118" t="s">
        <v>49</v>
      </c>
      <c r="H924" s="141" t="n">
        <v>19773</v>
      </c>
      <c r="I924" s="125" t="s">
        <v>2470</v>
      </c>
      <c r="J924" s="120" t="n">
        <v>9</v>
      </c>
      <c r="K924" s="121" t="n">
        <v>5</v>
      </c>
      <c r="L924" s="126"/>
      <c r="M924" s="123"/>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4" t="s">
        <v>2716</v>
      </c>
      <c r="B925" s="115" t="s">
        <v>2717</v>
      </c>
      <c r="C925" s="147" t="s">
        <v>127</v>
      </c>
      <c r="D925" s="117"/>
      <c r="E925" s="117" t="n">
        <v>0</v>
      </c>
      <c r="F925" s="118" t="s">
        <v>49</v>
      </c>
      <c r="G925" s="118" t="s">
        <v>49</v>
      </c>
      <c r="H925" s="141" t="n">
        <v>19774</v>
      </c>
      <c r="I925" s="125" t="s">
        <v>2470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4" t="s">
        <v>2718</v>
      </c>
      <c r="B926" s="115" t="s">
        <v>2719</v>
      </c>
      <c r="C926" s="116" t="s">
        <v>2720</v>
      </c>
      <c r="D926" s="117"/>
      <c r="E926" s="117" t="n">
        <v>0</v>
      </c>
      <c r="F926" s="118" t="s">
        <v>49</v>
      </c>
      <c r="G926" s="118" t="s">
        <v>49</v>
      </c>
      <c r="H926" s="118" t="n">
        <v>19775</v>
      </c>
      <c r="I926" s="125" t="s">
        <v>2470</v>
      </c>
      <c r="J926" s="120" t="n">
        <v>9</v>
      </c>
      <c r="K926" s="121" t="n">
        <v>5</v>
      </c>
      <c r="L926" s="126"/>
      <c r="M926" s="123"/>
      <c r="N926" s="150"/>
      <c r="O926" s="123"/>
      <c r="P926" s="150"/>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4" t="s">
        <v>2721</v>
      </c>
      <c r="B927" s="115" t="s">
        <v>2722</v>
      </c>
      <c r="C927" s="147" t="s">
        <v>127</v>
      </c>
      <c r="D927" s="117"/>
      <c r="E927" s="117" t="n">
        <v>0</v>
      </c>
      <c r="F927" s="118" t="s">
        <v>49</v>
      </c>
      <c r="G927" s="118" t="s">
        <v>49</v>
      </c>
      <c r="H927" s="141" t="n">
        <v>19780</v>
      </c>
      <c r="I927" s="119" t="s">
        <v>2470</v>
      </c>
      <c r="J927" s="120" t="n">
        <v>9</v>
      </c>
      <c r="K927" s="121" t="n">
        <v>5</v>
      </c>
      <c r="L927" s="122"/>
      <c r="M927" s="123"/>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14" t="s">
        <v>2723</v>
      </c>
      <c r="B928" s="115" t="s">
        <v>2724</v>
      </c>
      <c r="C928" s="147" t="s">
        <v>127</v>
      </c>
      <c r="D928" s="117"/>
      <c r="E928" s="117" t="n">
        <v>0</v>
      </c>
      <c r="F928" s="118" t="s">
        <v>49</v>
      </c>
      <c r="G928" s="118" t="s">
        <v>49</v>
      </c>
      <c r="H928" s="141" t="n">
        <v>19783</v>
      </c>
      <c r="I928" s="125" t="s">
        <v>2470</v>
      </c>
      <c r="J928" s="120" t="n">
        <v>9</v>
      </c>
      <c r="K928" s="121" t="n">
        <v>5</v>
      </c>
      <c r="L928" s="126"/>
      <c r="M928" s="123"/>
      <c r="N928" s="127"/>
      <c r="O928" s="123"/>
      <c r="P928" s="127"/>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4" t="s">
        <v>2725</v>
      </c>
      <c r="B929" s="115" t="s">
        <v>2726</v>
      </c>
      <c r="C929" s="147" t="s">
        <v>127</v>
      </c>
      <c r="D929" s="117"/>
      <c r="E929" s="117" t="n">
        <v>0</v>
      </c>
      <c r="F929" s="118" t="s">
        <v>49</v>
      </c>
      <c r="G929" s="118" t="s">
        <v>49</v>
      </c>
      <c r="H929" s="141" t="n">
        <v>35490</v>
      </c>
      <c r="I929" s="125" t="s">
        <v>2470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14" t="s">
        <v>2727</v>
      </c>
      <c r="B930" s="115" t="s">
        <v>2728</v>
      </c>
      <c r="C930" s="147" t="s">
        <v>2729</v>
      </c>
      <c r="D930" s="117"/>
      <c r="E930" s="117" t="n">
        <v>0</v>
      </c>
      <c r="F930" s="118" t="s">
        <v>49</v>
      </c>
      <c r="G930" s="118" t="s">
        <v>49</v>
      </c>
      <c r="H930" s="141" t="n">
        <v>19793</v>
      </c>
      <c r="I930" s="125" t="s">
        <v>2470</v>
      </c>
      <c r="J930" s="120" t="n">
        <v>9</v>
      </c>
      <c r="K930" s="121" t="n">
        <v>5</v>
      </c>
      <c r="L930" s="126"/>
      <c r="M930" s="123"/>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4" t="s">
        <v>2730</v>
      </c>
      <c r="B931" s="115" t="s">
        <v>2731</v>
      </c>
      <c r="C931" s="147" t="s">
        <v>2732</v>
      </c>
      <c r="D931" s="117"/>
      <c r="E931" s="117" t="n">
        <v>0</v>
      </c>
      <c r="F931" s="118" t="s">
        <v>49</v>
      </c>
      <c r="G931" s="118" t="s">
        <v>49</v>
      </c>
      <c r="H931" s="141" t="n">
        <v>1786</v>
      </c>
      <c r="I931" s="125" t="s">
        <v>2470</v>
      </c>
      <c r="J931" s="120" t="n">
        <v>9</v>
      </c>
      <c r="K931" s="121" t="n">
        <v>5</v>
      </c>
      <c r="L931" s="126"/>
      <c r="M931" s="123"/>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4" t="s">
        <v>2733</v>
      </c>
      <c r="B932" s="115" t="s">
        <v>2734</v>
      </c>
      <c r="C932" s="116" t="s">
        <v>2735</v>
      </c>
      <c r="D932" s="117"/>
      <c r="E932" s="117" t="n">
        <v>0</v>
      </c>
      <c r="F932" s="118" t="s">
        <v>49</v>
      </c>
      <c r="G932" s="118" t="s">
        <v>49</v>
      </c>
      <c r="H932" s="118" t="n">
        <v>30238</v>
      </c>
      <c r="I932" s="125" t="s">
        <v>2470</v>
      </c>
      <c r="J932" s="120" t="n">
        <v>9</v>
      </c>
      <c r="K932" s="121" t="n">
        <v>5</v>
      </c>
      <c r="L932" s="126"/>
      <c r="M932" s="123"/>
      <c r="N932" s="150"/>
      <c r="O932" s="123"/>
      <c r="P932" s="150"/>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14" t="s">
        <v>2736</v>
      </c>
      <c r="B933" s="115" t="s">
        <v>2737</v>
      </c>
      <c r="C933" s="147" t="s">
        <v>2738</v>
      </c>
      <c r="D933" s="117"/>
      <c r="E933" s="117" t="n">
        <v>0</v>
      </c>
      <c r="F933" s="118" t="s">
        <v>49</v>
      </c>
      <c r="G933" s="118" t="s">
        <v>49</v>
      </c>
      <c r="H933" s="141" t="n">
        <v>1685</v>
      </c>
      <c r="I933" s="125" t="s">
        <v>2470</v>
      </c>
      <c r="J933" s="120" t="n">
        <v>9</v>
      </c>
      <c r="K933" s="121" t="n">
        <v>5</v>
      </c>
      <c r="L933" s="126"/>
      <c r="M933" s="123"/>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14" t="s">
        <v>2739</v>
      </c>
      <c r="B934" s="115" t="s">
        <v>2740</v>
      </c>
      <c r="C934" s="147" t="s">
        <v>2741</v>
      </c>
      <c r="D934" s="117"/>
      <c r="E934" s="117" t="n">
        <v>0</v>
      </c>
      <c r="F934" s="118" t="s">
        <v>49</v>
      </c>
      <c r="G934" s="118" t="s">
        <v>49</v>
      </c>
      <c r="H934" s="141" t="n">
        <v>1686</v>
      </c>
      <c r="I934" s="125" t="s">
        <v>2470</v>
      </c>
      <c r="J934" s="120" t="n">
        <v>9</v>
      </c>
      <c r="K934" s="121" t="n">
        <v>5</v>
      </c>
      <c r="L934" s="126"/>
      <c r="M934" s="123"/>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4" t="s">
        <v>2742</v>
      </c>
      <c r="B935" s="115" t="s">
        <v>2743</v>
      </c>
      <c r="C935" s="147" t="s">
        <v>127</v>
      </c>
      <c r="D935" s="117"/>
      <c r="E935" s="117" t="n">
        <v>0</v>
      </c>
      <c r="F935" s="118" t="s">
        <v>49</v>
      </c>
      <c r="G935" s="118" t="s">
        <v>49</v>
      </c>
      <c r="H935" s="141" t="n">
        <v>35492</v>
      </c>
      <c r="I935" s="125" t="s">
        <v>2470</v>
      </c>
      <c r="J935" s="120" t="n">
        <v>9</v>
      </c>
      <c r="K935" s="121" t="n">
        <v>5</v>
      </c>
      <c r="L935" s="126"/>
      <c r="M935" s="123"/>
      <c r="N935" s="127"/>
      <c r="O935" s="123"/>
      <c r="P935" s="127"/>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14" t="s">
        <v>2744</v>
      </c>
      <c r="B936" s="115" t="s">
        <v>2745</v>
      </c>
      <c r="C936" s="116" t="s">
        <v>127</v>
      </c>
      <c r="D936" s="117"/>
      <c r="E936" s="117" t="n">
        <v>0</v>
      </c>
      <c r="F936" s="118" t="s">
        <v>49</v>
      </c>
      <c r="G936" s="118" t="s">
        <v>49</v>
      </c>
      <c r="H936" s="118" t="n">
        <v>32256</v>
      </c>
      <c r="I936" s="125" t="s">
        <v>2470</v>
      </c>
      <c r="J936" s="120" t="n">
        <v>9</v>
      </c>
      <c r="K936" s="121" t="n">
        <v>5</v>
      </c>
      <c r="L936" s="126"/>
      <c r="M936" s="123"/>
      <c r="N936" s="127"/>
      <c r="O936" s="123"/>
      <c r="P936" s="127"/>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4" t="s">
        <v>2746</v>
      </c>
      <c r="B937" s="115" t="s">
        <v>2747</v>
      </c>
      <c r="C937" s="116" t="s">
        <v>127</v>
      </c>
      <c r="D937" s="117"/>
      <c r="E937" s="117" t="n">
        <v>0</v>
      </c>
      <c r="F937" s="118" t="s">
        <v>49</v>
      </c>
      <c r="G937" s="118" t="s">
        <v>49</v>
      </c>
      <c r="H937" s="118" t="n">
        <v>19796</v>
      </c>
      <c r="I937" s="125" t="s">
        <v>2470</v>
      </c>
      <c r="J937" s="120" t="n">
        <v>9</v>
      </c>
      <c r="K937" s="121" t="n">
        <v>5</v>
      </c>
      <c r="L937" s="126"/>
      <c r="M937" s="123"/>
      <c r="N937" s="127"/>
      <c r="O937" s="123"/>
      <c r="P937" s="127"/>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4" t="s">
        <v>2748</v>
      </c>
      <c r="B938" s="115" t="s">
        <v>2749</v>
      </c>
      <c r="C938" s="116" t="s">
        <v>127</v>
      </c>
      <c r="D938" s="117"/>
      <c r="E938" s="117" t="n">
        <v>0</v>
      </c>
      <c r="F938" s="118" t="s">
        <v>49</v>
      </c>
      <c r="G938" s="118" t="s">
        <v>49</v>
      </c>
      <c r="H938" s="118" t="n">
        <v>19797</v>
      </c>
      <c r="I938" s="125" t="s">
        <v>2470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4" t="s">
        <v>2750</v>
      </c>
      <c r="B939" s="115" t="s">
        <v>2751</v>
      </c>
      <c r="C939" s="147" t="s">
        <v>2752</v>
      </c>
      <c r="D939" s="117"/>
      <c r="E939" s="117" t="n">
        <v>0</v>
      </c>
      <c r="F939" s="118" t="s">
        <v>49</v>
      </c>
      <c r="G939" s="118" t="s">
        <v>49</v>
      </c>
      <c r="H939" s="141" t="n">
        <v>19812</v>
      </c>
      <c r="I939" s="125" t="s">
        <v>2470</v>
      </c>
      <c r="J939" s="120" t="n">
        <v>9</v>
      </c>
      <c r="K939" s="121" t="n">
        <v>5</v>
      </c>
      <c r="L939" s="126" t="s">
        <v>2753</v>
      </c>
      <c r="M939" s="123" t="s">
        <v>2754</v>
      </c>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4" t="s">
        <v>2755</v>
      </c>
      <c r="B940" s="115" t="s">
        <v>2756</v>
      </c>
      <c r="C940" s="147" t="s">
        <v>1009</v>
      </c>
      <c r="D940" s="117"/>
      <c r="E940" s="117" t="n">
        <v>0</v>
      </c>
      <c r="F940" s="118" t="s">
        <v>49</v>
      </c>
      <c r="G940" s="118" t="s">
        <v>49</v>
      </c>
      <c r="H940" s="141" t="n">
        <v>19813</v>
      </c>
      <c r="I940" s="125" t="s">
        <v>2470</v>
      </c>
      <c r="J940" s="120" t="n">
        <v>9</v>
      </c>
      <c r="K940" s="121" t="n">
        <v>5</v>
      </c>
      <c r="L940" s="126" t="s">
        <v>2757</v>
      </c>
      <c r="M940" s="123" t="s">
        <v>2758</v>
      </c>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4" t="s">
        <v>2759</v>
      </c>
      <c r="B941" s="115" t="s">
        <v>2760</v>
      </c>
      <c r="C941" s="116" t="s">
        <v>2761</v>
      </c>
      <c r="D941" s="117"/>
      <c r="E941" s="117" t="n">
        <v>0</v>
      </c>
      <c r="F941" s="118" t="s">
        <v>49</v>
      </c>
      <c r="G941" s="118" t="s">
        <v>49</v>
      </c>
      <c r="H941" s="118" t="n">
        <v>31029</v>
      </c>
      <c r="I941" s="125" t="s">
        <v>2470</v>
      </c>
      <c r="J941" s="120" t="n">
        <v>9</v>
      </c>
      <c r="K941" s="121" t="n">
        <v>5</v>
      </c>
      <c r="L941" s="126" t="s">
        <v>2762</v>
      </c>
      <c r="M941" s="123" t="s">
        <v>2763</v>
      </c>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4" t="s">
        <v>2764</v>
      </c>
      <c r="B942" s="115" t="s">
        <v>2765</v>
      </c>
      <c r="C942" s="147" t="s">
        <v>2766</v>
      </c>
      <c r="D942" s="117"/>
      <c r="E942" s="117" t="n">
        <v>0</v>
      </c>
      <c r="F942" s="118" t="s">
        <v>49</v>
      </c>
      <c r="G942" s="118" t="s">
        <v>49</v>
      </c>
      <c r="H942" s="141" t="n">
        <v>31553</v>
      </c>
      <c r="I942" s="125" t="s">
        <v>2470</v>
      </c>
      <c r="J942" s="120" t="n">
        <v>9</v>
      </c>
      <c r="K942" s="121" t="n">
        <v>5</v>
      </c>
      <c r="L942" s="126" t="s">
        <v>2767</v>
      </c>
      <c r="M942" s="123" t="s">
        <v>2768</v>
      </c>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4" t="s">
        <v>2769</v>
      </c>
      <c r="B943" s="115" t="s">
        <v>2770</v>
      </c>
      <c r="C943" s="147" t="s">
        <v>2771</v>
      </c>
      <c r="D943" s="117"/>
      <c r="E943" s="117" t="n">
        <v>0</v>
      </c>
      <c r="F943" s="118" t="s">
        <v>49</v>
      </c>
      <c r="G943" s="118" t="s">
        <v>49</v>
      </c>
      <c r="H943" s="141" t="n">
        <v>1607</v>
      </c>
      <c r="I943" s="125" t="s">
        <v>2470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14" t="s">
        <v>2772</v>
      </c>
      <c r="B944" s="115" t="s">
        <v>2773</v>
      </c>
      <c r="C944" s="147" t="s">
        <v>1908</v>
      </c>
      <c r="D944" s="117"/>
      <c r="E944" s="117" t="n">
        <v>0</v>
      </c>
      <c r="F944" s="118" t="s">
        <v>49</v>
      </c>
      <c r="G944" s="118" t="s">
        <v>49</v>
      </c>
      <c r="H944" s="141" t="n">
        <v>19815</v>
      </c>
      <c r="I944" s="125" t="s">
        <v>2470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4" t="s">
        <v>2774</v>
      </c>
      <c r="B945" s="115" t="s">
        <v>2775</v>
      </c>
      <c r="C945" s="147" t="s">
        <v>127</v>
      </c>
      <c r="D945" s="117"/>
      <c r="E945" s="117" t="n">
        <v>0</v>
      </c>
      <c r="F945" s="118" t="s">
        <v>49</v>
      </c>
      <c r="G945" s="118" t="s">
        <v>49</v>
      </c>
      <c r="H945" s="141" t="n">
        <v>1609</v>
      </c>
      <c r="I945" s="125" t="s">
        <v>2470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4" t="s">
        <v>2776</v>
      </c>
      <c r="B946" s="115" t="s">
        <v>2777</v>
      </c>
      <c r="C946" s="116" t="s">
        <v>127</v>
      </c>
      <c r="D946" s="117"/>
      <c r="E946" s="117" t="n">
        <v>0</v>
      </c>
      <c r="F946" s="118" t="s">
        <v>49</v>
      </c>
      <c r="G946" s="118" t="s">
        <v>49</v>
      </c>
      <c r="H946" s="118" t="n">
        <v>1610</v>
      </c>
      <c r="I946" s="119" t="s">
        <v>2470</v>
      </c>
      <c r="J946" s="120" t="n">
        <v>9</v>
      </c>
      <c r="K946" s="121" t="n">
        <v>5</v>
      </c>
      <c r="L946" s="122"/>
      <c r="M946" s="123"/>
      <c r="N946" s="123"/>
      <c r="O946" s="123"/>
      <c r="P946" s="123"/>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4" t="s">
        <v>2778</v>
      </c>
      <c r="B947" s="115" t="s">
        <v>2779</v>
      </c>
      <c r="C947" s="147" t="s">
        <v>2780</v>
      </c>
      <c r="D947" s="117"/>
      <c r="E947" s="117" t="n">
        <v>0</v>
      </c>
      <c r="F947" s="118" t="s">
        <v>49</v>
      </c>
      <c r="G947" s="118" t="s">
        <v>49</v>
      </c>
      <c r="H947" s="141" t="n">
        <v>19818</v>
      </c>
      <c r="I947" s="119" t="s">
        <v>2470</v>
      </c>
      <c r="J947" s="120" t="n">
        <v>9</v>
      </c>
      <c r="K947" s="121" t="n">
        <v>5</v>
      </c>
      <c r="L947" s="122"/>
      <c r="M947" s="123"/>
      <c r="N947" s="123"/>
      <c r="O947" s="123"/>
      <c r="P947" s="123"/>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4" t="s">
        <v>2781</v>
      </c>
      <c r="B948" s="115" t="s">
        <v>2782</v>
      </c>
      <c r="C948" s="147" t="s">
        <v>127</v>
      </c>
      <c r="D948" s="117"/>
      <c r="E948" s="117" t="n">
        <v>0</v>
      </c>
      <c r="F948" s="118" t="s">
        <v>49</v>
      </c>
      <c r="G948" s="118" t="s">
        <v>49</v>
      </c>
      <c r="H948" s="141" t="n">
        <v>1613</v>
      </c>
      <c r="I948" s="125" t="s">
        <v>2470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4" t="s">
        <v>2783</v>
      </c>
      <c r="B949" s="115" t="s">
        <v>2784</v>
      </c>
      <c r="C949" s="116" t="s">
        <v>127</v>
      </c>
      <c r="D949" s="117"/>
      <c r="E949" s="117" t="n">
        <v>0</v>
      </c>
      <c r="F949" s="118" t="s">
        <v>49</v>
      </c>
      <c r="G949" s="118" t="s">
        <v>49</v>
      </c>
      <c r="H949" s="118" t="n">
        <v>1616</v>
      </c>
      <c r="I949" s="125" t="s">
        <v>2470</v>
      </c>
      <c r="J949" s="120" t="n">
        <v>9</v>
      </c>
      <c r="K949" s="121" t="n">
        <v>4</v>
      </c>
      <c r="L949" s="126" t="s">
        <v>2785</v>
      </c>
      <c r="M949" s="123" t="s">
        <v>2786</v>
      </c>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4" t="s">
        <v>2787</v>
      </c>
      <c r="B950" s="115" t="s">
        <v>2788</v>
      </c>
      <c r="C950" s="147" t="s">
        <v>1281</v>
      </c>
      <c r="D950" s="117"/>
      <c r="E950" s="117" t="n">
        <v>0</v>
      </c>
      <c r="F950" s="118" t="s">
        <v>49</v>
      </c>
      <c r="G950" s="118" t="s">
        <v>49</v>
      </c>
      <c r="H950" s="141" t="n">
        <v>1617</v>
      </c>
      <c r="I950" s="125" t="s">
        <v>2470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4" t="s">
        <v>2789</v>
      </c>
      <c r="B951" s="115" t="s">
        <v>2790</v>
      </c>
      <c r="C951" s="147" t="s">
        <v>2791</v>
      </c>
      <c r="D951" s="117"/>
      <c r="E951" s="117" t="n">
        <v>0</v>
      </c>
      <c r="F951" s="118" t="s">
        <v>49</v>
      </c>
      <c r="G951" s="118" t="s">
        <v>49</v>
      </c>
      <c r="H951" s="141" t="n">
        <v>34435</v>
      </c>
      <c r="I951" s="125" t="s">
        <v>2470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14" t="s">
        <v>2792</v>
      </c>
      <c r="B952" s="115" t="s">
        <v>2793</v>
      </c>
      <c r="C952" s="147" t="s">
        <v>2794</v>
      </c>
      <c r="D952" s="117"/>
      <c r="E952" s="117" t="n">
        <v>0</v>
      </c>
      <c r="F952" s="118" t="s">
        <v>49</v>
      </c>
      <c r="G952" s="118" t="s">
        <v>49</v>
      </c>
      <c r="H952" s="141" t="n">
        <v>1619</v>
      </c>
      <c r="I952" s="125" t="s">
        <v>2470</v>
      </c>
      <c r="J952" s="120" t="n">
        <v>9</v>
      </c>
      <c r="K952" s="121" t="n">
        <v>5</v>
      </c>
      <c r="L952" s="126" t="s">
        <v>2795</v>
      </c>
      <c r="M952" s="123" t="s">
        <v>2796</v>
      </c>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4" t="s">
        <v>2797</v>
      </c>
      <c r="B953" s="115" t="s">
        <v>2798</v>
      </c>
      <c r="C953" s="116" t="s">
        <v>127</v>
      </c>
      <c r="D953" s="117"/>
      <c r="E953" s="117" t="n">
        <v>0</v>
      </c>
      <c r="F953" s="118" t="s">
        <v>49</v>
      </c>
      <c r="G953" s="118" t="s">
        <v>49</v>
      </c>
      <c r="H953" s="118" t="n">
        <v>1606</v>
      </c>
      <c r="I953" s="125" t="s">
        <v>2470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4" t="s">
        <v>2799</v>
      </c>
      <c r="B954" s="115" t="s">
        <v>2800</v>
      </c>
      <c r="C954" s="147" t="s">
        <v>80</v>
      </c>
      <c r="D954" s="117" t="s">
        <v>18</v>
      </c>
      <c r="E954" s="117" t="n">
        <v>0</v>
      </c>
      <c r="F954" s="118" t="n">
        <v>17</v>
      </c>
      <c r="G954" s="118" t="n">
        <v>3</v>
      </c>
      <c r="H954" s="141" t="n">
        <v>1622</v>
      </c>
      <c r="I954" s="119" t="s">
        <v>2470</v>
      </c>
      <c r="J954" s="120" t="n">
        <v>9</v>
      </c>
      <c r="K954" s="121" t="n">
        <v>4</v>
      </c>
      <c r="L954" s="122" t="s">
        <v>2801</v>
      </c>
      <c r="M954" s="123" t="s">
        <v>2802</v>
      </c>
      <c r="N954" s="123"/>
      <c r="O954" s="123"/>
      <c r="P954" s="123"/>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14" t="s">
        <v>2803</v>
      </c>
      <c r="B955" s="115" t="s">
        <v>2804</v>
      </c>
      <c r="C955" s="116" t="s">
        <v>2805</v>
      </c>
      <c r="D955" s="117"/>
      <c r="E955" s="117" t="n">
        <v>0</v>
      </c>
      <c r="F955" s="118" t="s">
        <v>49</v>
      </c>
      <c r="G955" s="118" t="s">
        <v>49</v>
      </c>
      <c r="H955" s="118" t="n">
        <v>20716</v>
      </c>
      <c r="I955" s="125" t="s">
        <v>2470</v>
      </c>
      <c r="J955" s="120" t="n">
        <v>9</v>
      </c>
      <c r="K955" s="121" t="n">
        <v>5</v>
      </c>
      <c r="L955" s="126"/>
      <c r="M955" s="123"/>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4" t="s">
        <v>2806</v>
      </c>
      <c r="B956" s="115" t="s">
        <v>2807</v>
      </c>
      <c r="C956" s="147" t="s">
        <v>1361</v>
      </c>
      <c r="D956" s="117"/>
      <c r="E956" s="117" t="n">
        <v>0</v>
      </c>
      <c r="F956" s="118" t="s">
        <v>49</v>
      </c>
      <c r="G956" s="118" t="s">
        <v>49</v>
      </c>
      <c r="H956" s="141" t="n">
        <v>32212</v>
      </c>
      <c r="I956" s="125" t="s">
        <v>2470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4" t="s">
        <v>2808</v>
      </c>
      <c r="B957" s="115" t="s">
        <v>2809</v>
      </c>
      <c r="C957" s="116" t="s">
        <v>2810</v>
      </c>
      <c r="D957" s="117"/>
      <c r="E957" s="117" t="n">
        <v>0</v>
      </c>
      <c r="F957" s="118" t="s">
        <v>49</v>
      </c>
      <c r="G957" s="118" t="s">
        <v>49</v>
      </c>
      <c r="H957" s="118" t="n">
        <v>1569</v>
      </c>
      <c r="I957" s="125" t="s">
        <v>2470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4" t="s">
        <v>2811</v>
      </c>
      <c r="B958" s="115" t="s">
        <v>2812</v>
      </c>
      <c r="C958" s="116" t="s">
        <v>127</v>
      </c>
      <c r="D958" s="117"/>
      <c r="E958" s="117" t="n">
        <v>0</v>
      </c>
      <c r="F958" s="118" t="s">
        <v>49</v>
      </c>
      <c r="G958" s="118" t="s">
        <v>49</v>
      </c>
      <c r="H958" s="118" t="n">
        <v>19836</v>
      </c>
      <c r="I958" s="125" t="s">
        <v>2470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4" t="s">
        <v>2813</v>
      </c>
      <c r="B959" s="115" t="s">
        <v>2814</v>
      </c>
      <c r="C959" s="147" t="s">
        <v>2815</v>
      </c>
      <c r="D959" s="117"/>
      <c r="E959" s="117" t="n">
        <v>0</v>
      </c>
      <c r="F959" s="118" t="s">
        <v>49</v>
      </c>
      <c r="G959" s="118" t="s">
        <v>49</v>
      </c>
      <c r="H959" s="141" t="n">
        <v>19838</v>
      </c>
      <c r="I959" s="125" t="s">
        <v>2470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4" t="s">
        <v>2816</v>
      </c>
      <c r="B960" s="115" t="s">
        <v>2817</v>
      </c>
      <c r="C960" s="147" t="s">
        <v>127</v>
      </c>
      <c r="D960" s="117"/>
      <c r="E960" s="117" t="n">
        <v>0</v>
      </c>
      <c r="F960" s="118" t="s">
        <v>49</v>
      </c>
      <c r="G960" s="118" t="s">
        <v>49</v>
      </c>
      <c r="H960" s="141" t="n">
        <v>19839</v>
      </c>
      <c r="I960" s="125" t="s">
        <v>2470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4" t="s">
        <v>2818</v>
      </c>
      <c r="B961" s="115" t="s">
        <v>2819</v>
      </c>
      <c r="C961" s="147" t="s">
        <v>1528</v>
      </c>
      <c r="D961" s="117"/>
      <c r="E961" s="117" t="n">
        <v>0</v>
      </c>
      <c r="F961" s="118" t="s">
        <v>49</v>
      </c>
      <c r="G961" s="118" t="s">
        <v>49</v>
      </c>
      <c r="H961" s="141" t="n">
        <v>19840</v>
      </c>
      <c r="I961" s="125" t="s">
        <v>2470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4" t="s">
        <v>2820</v>
      </c>
      <c r="B962" s="115" t="s">
        <v>2821</v>
      </c>
      <c r="C962" s="116" t="s">
        <v>2822</v>
      </c>
      <c r="D962" s="117"/>
      <c r="E962" s="117" t="n">
        <v>0</v>
      </c>
      <c r="F962" s="118" t="s">
        <v>49</v>
      </c>
      <c r="G962" s="118" t="s">
        <v>49</v>
      </c>
      <c r="H962" s="118" t="n">
        <v>19841</v>
      </c>
      <c r="I962" s="125" t="s">
        <v>2470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4" t="s">
        <v>2823</v>
      </c>
      <c r="B963" s="115" t="s">
        <v>2824</v>
      </c>
      <c r="C963" s="147" t="s">
        <v>2825</v>
      </c>
      <c r="D963" s="117"/>
      <c r="E963" s="117" t="n">
        <v>0</v>
      </c>
      <c r="F963" s="118" t="s">
        <v>49</v>
      </c>
      <c r="G963" s="118" t="s">
        <v>49</v>
      </c>
      <c r="H963" s="141" t="n">
        <v>31554</v>
      </c>
      <c r="I963" s="125" t="s">
        <v>2470</v>
      </c>
      <c r="J963" s="120" t="n">
        <v>9</v>
      </c>
      <c r="K963" s="121" t="n">
        <v>5</v>
      </c>
      <c r="L963" s="126" t="s">
        <v>2826</v>
      </c>
      <c r="M963" s="123" t="s">
        <v>2827</v>
      </c>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4" t="s">
        <v>2828</v>
      </c>
      <c r="B964" s="115" t="s">
        <v>2829</v>
      </c>
      <c r="C964" s="116" t="s">
        <v>127</v>
      </c>
      <c r="D964" s="117"/>
      <c r="E964" s="117" t="n">
        <v>0</v>
      </c>
      <c r="F964" s="118" t="s">
        <v>49</v>
      </c>
      <c r="G964" s="118" t="s">
        <v>49</v>
      </c>
      <c r="H964" s="118" t="n">
        <v>19843</v>
      </c>
      <c r="I964" s="119" t="s">
        <v>2470</v>
      </c>
      <c r="J964" s="120" t="n">
        <v>9</v>
      </c>
      <c r="K964" s="121" t="n">
        <v>5</v>
      </c>
      <c r="L964" s="152"/>
      <c r="M964" s="123"/>
      <c r="N964" s="123"/>
      <c r="O964" s="123"/>
      <c r="P964" s="123"/>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4" t="s">
        <v>2830</v>
      </c>
      <c r="B965" s="115" t="s">
        <v>2831</v>
      </c>
      <c r="C965" s="147" t="s">
        <v>2832</v>
      </c>
      <c r="D965" s="117"/>
      <c r="E965" s="117" t="n">
        <v>0</v>
      </c>
      <c r="F965" s="118" t="s">
        <v>49</v>
      </c>
      <c r="G965" s="118" t="s">
        <v>49</v>
      </c>
      <c r="H965" s="141" t="n">
        <v>19844</v>
      </c>
      <c r="I965" s="119" t="s">
        <v>2470</v>
      </c>
      <c r="J965" s="120" t="n">
        <v>9</v>
      </c>
      <c r="K965" s="121" t="n">
        <v>5</v>
      </c>
      <c r="L965" s="122" t="s">
        <v>2833</v>
      </c>
      <c r="M965" s="123" t="s">
        <v>2834</v>
      </c>
      <c r="N965" s="159"/>
      <c r="O965" s="123"/>
      <c r="P965" s="123"/>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4" t="s">
        <v>2835</v>
      </c>
      <c r="B966" s="115" t="s">
        <v>2836</v>
      </c>
      <c r="C966" s="147" t="s">
        <v>2837</v>
      </c>
      <c r="D966" s="117"/>
      <c r="E966" s="117" t="n">
        <v>0</v>
      </c>
      <c r="F966" s="118" t="s">
        <v>49</v>
      </c>
      <c r="G966" s="118" t="s">
        <v>49</v>
      </c>
      <c r="H966" s="141" t="n">
        <v>19846</v>
      </c>
      <c r="I966" s="125" t="s">
        <v>2470</v>
      </c>
      <c r="J966" s="120" t="n">
        <v>9</v>
      </c>
      <c r="K966" s="121" t="n">
        <v>5</v>
      </c>
      <c r="L966" s="126"/>
      <c r="M966" s="123"/>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4" t="s">
        <v>2838</v>
      </c>
      <c r="B967" s="115" t="s">
        <v>2839</v>
      </c>
      <c r="C967" s="116" t="s">
        <v>2840</v>
      </c>
      <c r="D967" s="117"/>
      <c r="E967" s="117" t="n">
        <v>0</v>
      </c>
      <c r="F967" s="118" t="s">
        <v>49</v>
      </c>
      <c r="G967" s="118" t="s">
        <v>49</v>
      </c>
      <c r="H967" s="118" t="n">
        <v>29982</v>
      </c>
      <c r="I967" s="125" t="s">
        <v>2470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4" t="s">
        <v>2841</v>
      </c>
      <c r="B968" s="115" t="s">
        <v>2842</v>
      </c>
      <c r="C968" s="116" t="s">
        <v>2840</v>
      </c>
      <c r="D968" s="117"/>
      <c r="E968" s="117" t="n">
        <v>0</v>
      </c>
      <c r="F968" s="118" t="s">
        <v>49</v>
      </c>
      <c r="G968" s="118" t="s">
        <v>49</v>
      </c>
      <c r="H968" s="118" t="n">
        <v>29921</v>
      </c>
      <c r="I968" s="125" t="s">
        <v>2470</v>
      </c>
      <c r="J968" s="120" t="n">
        <v>9</v>
      </c>
      <c r="K968" s="121" t="n">
        <v>5</v>
      </c>
      <c r="L968" s="126" t="s">
        <v>2843</v>
      </c>
      <c r="M968" s="123" t="s">
        <v>2844</v>
      </c>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4" t="s">
        <v>2845</v>
      </c>
      <c r="B969" s="115" t="s">
        <v>2846</v>
      </c>
      <c r="C969" s="147" t="s">
        <v>127</v>
      </c>
      <c r="D969" s="117"/>
      <c r="E969" s="117" t="n">
        <v>0</v>
      </c>
      <c r="F969" s="118" t="s">
        <v>49</v>
      </c>
      <c r="G969" s="118" t="s">
        <v>49</v>
      </c>
      <c r="H969" s="141" t="n">
        <v>1884</v>
      </c>
      <c r="I969" s="125" t="s">
        <v>2470</v>
      </c>
      <c r="J969" s="120" t="n">
        <v>9</v>
      </c>
      <c r="K969" s="121" t="n">
        <v>5</v>
      </c>
      <c r="L969" s="126"/>
      <c r="M969" s="123"/>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4" t="s">
        <v>2847</v>
      </c>
      <c r="B970" s="115" t="s">
        <v>2848</v>
      </c>
      <c r="C970" s="147" t="s">
        <v>127</v>
      </c>
      <c r="D970" s="117"/>
      <c r="E970" s="117" t="n">
        <v>0</v>
      </c>
      <c r="F970" s="118" t="s">
        <v>49</v>
      </c>
      <c r="G970" s="118" t="s">
        <v>49</v>
      </c>
      <c r="H970" s="141" t="n">
        <v>1885</v>
      </c>
      <c r="I970" s="125" t="s">
        <v>2470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4" t="s">
        <v>2849</v>
      </c>
      <c r="B971" s="115" t="s">
        <v>2850</v>
      </c>
      <c r="C971" s="116" t="s">
        <v>127</v>
      </c>
      <c r="D971" s="117"/>
      <c r="E971" s="117" t="n">
        <v>0</v>
      </c>
      <c r="F971" s="118" t="s">
        <v>49</v>
      </c>
      <c r="G971" s="118" t="s">
        <v>49</v>
      </c>
      <c r="H971" s="118" t="n">
        <v>31558</v>
      </c>
      <c r="I971" s="125" t="s">
        <v>2470</v>
      </c>
      <c r="J971" s="120" t="n">
        <v>9</v>
      </c>
      <c r="K971" s="121" t="n">
        <v>5</v>
      </c>
      <c r="L971" s="126" t="s">
        <v>2851</v>
      </c>
      <c r="M971" s="123" t="s">
        <v>2852</v>
      </c>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4" t="s">
        <v>2853</v>
      </c>
      <c r="B972" s="115" t="s">
        <v>2854</v>
      </c>
      <c r="C972" s="116" t="s">
        <v>127</v>
      </c>
      <c r="D972" s="117"/>
      <c r="E972" s="117" t="n">
        <v>0</v>
      </c>
      <c r="F972" s="118" t="s">
        <v>49</v>
      </c>
      <c r="G972" s="118" t="s">
        <v>49</v>
      </c>
      <c r="H972" s="118" t="n">
        <v>1887</v>
      </c>
      <c r="I972" s="125" t="s">
        <v>2470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14" t="s">
        <v>2855</v>
      </c>
      <c r="B973" s="115" t="s">
        <v>2856</v>
      </c>
      <c r="C973" s="116" t="s">
        <v>127</v>
      </c>
      <c r="D973" s="117"/>
      <c r="E973" s="117" t="n">
        <v>0</v>
      </c>
      <c r="F973" s="118" t="s">
        <v>49</v>
      </c>
      <c r="G973" s="118" t="s">
        <v>49</v>
      </c>
      <c r="H973" s="118" t="n">
        <v>19847</v>
      </c>
      <c r="I973" s="125" t="s">
        <v>2470</v>
      </c>
      <c r="J973" s="120" t="n">
        <v>9</v>
      </c>
      <c r="K973" s="121" t="n">
        <v>5</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4" t="s">
        <v>2857</v>
      </c>
      <c r="B974" s="115" t="s">
        <v>2858</v>
      </c>
      <c r="C974" s="147" t="s">
        <v>2859</v>
      </c>
      <c r="D974" s="117"/>
      <c r="E974" s="117" t="n">
        <v>0</v>
      </c>
      <c r="F974" s="118" t="s">
        <v>49</v>
      </c>
      <c r="G974" s="118" t="s">
        <v>49</v>
      </c>
      <c r="H974" s="141" t="n">
        <v>1822</v>
      </c>
      <c r="I974" s="125" t="s">
        <v>2470</v>
      </c>
      <c r="J974" s="120" t="n">
        <v>9</v>
      </c>
      <c r="K974" s="121" t="n">
        <v>5</v>
      </c>
      <c r="L974" s="126" t="s">
        <v>2860</v>
      </c>
      <c r="M974" s="123" t="s">
        <v>2861</v>
      </c>
      <c r="N974" s="127" t="s">
        <v>2862</v>
      </c>
      <c r="O974" s="123" t="s">
        <v>2863</v>
      </c>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4" t="s">
        <v>2864</v>
      </c>
      <c r="B975" s="115" t="s">
        <v>2865</v>
      </c>
      <c r="C975" s="147" t="s">
        <v>127</v>
      </c>
      <c r="D975" s="117"/>
      <c r="E975" s="117" t="n">
        <v>0</v>
      </c>
      <c r="F975" s="118" t="s">
        <v>49</v>
      </c>
      <c r="G975" s="118" t="s">
        <v>49</v>
      </c>
      <c r="H975" s="141" t="n">
        <v>1823</v>
      </c>
      <c r="I975" s="125" t="s">
        <v>2470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4" t="s">
        <v>2866</v>
      </c>
      <c r="B976" s="115" t="s">
        <v>2867</v>
      </c>
      <c r="C976" s="147" t="s">
        <v>127</v>
      </c>
      <c r="D976" s="117"/>
      <c r="E976" s="117" t="n">
        <v>0</v>
      </c>
      <c r="F976" s="118" t="s">
        <v>49</v>
      </c>
      <c r="G976" s="118" t="s">
        <v>49</v>
      </c>
      <c r="H976" s="141" t="n">
        <v>19855</v>
      </c>
      <c r="I976" s="125" t="s">
        <v>2470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14" t="s">
        <v>2868</v>
      </c>
      <c r="B977" s="115" t="s">
        <v>2869</v>
      </c>
      <c r="C977" s="147" t="s">
        <v>127</v>
      </c>
      <c r="D977" s="117"/>
      <c r="E977" s="117" t="n">
        <v>0</v>
      </c>
      <c r="F977" s="118" t="s">
        <v>49</v>
      </c>
      <c r="G977" s="118" t="s">
        <v>49</v>
      </c>
      <c r="H977" s="141" t="n">
        <v>10239</v>
      </c>
      <c r="I977" s="125" t="s">
        <v>2470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14" t="s">
        <v>2870</v>
      </c>
      <c r="B978" s="115" t="s">
        <v>2871</v>
      </c>
      <c r="C978" s="147" t="s">
        <v>1314</v>
      </c>
      <c r="D978" s="117"/>
      <c r="E978" s="117" t="n">
        <v>0</v>
      </c>
      <c r="F978" s="118" t="s">
        <v>49</v>
      </c>
      <c r="G978" s="118" t="s">
        <v>49</v>
      </c>
      <c r="H978" s="141" t="n">
        <v>29952</v>
      </c>
      <c r="I978" s="125" t="s">
        <v>2470</v>
      </c>
      <c r="J978" s="120" t="n">
        <v>9</v>
      </c>
      <c r="K978" s="121" t="n">
        <v>5</v>
      </c>
      <c r="L978" s="126"/>
      <c r="M978" s="123"/>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4" t="s">
        <v>2872</v>
      </c>
      <c r="B979" s="115" t="s">
        <v>2873</v>
      </c>
      <c r="C979" s="147" t="s">
        <v>2874</v>
      </c>
      <c r="D979" s="117"/>
      <c r="E979" s="117" t="n">
        <v>0</v>
      </c>
      <c r="F979" s="118" t="s">
        <v>49</v>
      </c>
      <c r="G979" s="118" t="s">
        <v>49</v>
      </c>
      <c r="H979" s="141" t="n">
        <v>31668</v>
      </c>
      <c r="I979" s="125" t="s">
        <v>2470</v>
      </c>
      <c r="J979" s="120" t="n">
        <v>9</v>
      </c>
      <c r="K979" s="121" t="n">
        <v>5</v>
      </c>
      <c r="L979" s="126" t="s">
        <v>2875</v>
      </c>
      <c r="M979" s="123" t="s">
        <v>2876</v>
      </c>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4" t="s">
        <v>2877</v>
      </c>
      <c r="B980" s="115" t="s">
        <v>2878</v>
      </c>
      <c r="C980" s="147" t="s">
        <v>127</v>
      </c>
      <c r="D980" s="117"/>
      <c r="E980" s="117" t="n">
        <v>0</v>
      </c>
      <c r="F980" s="118" t="s">
        <v>49</v>
      </c>
      <c r="G980" s="118" t="s">
        <v>49</v>
      </c>
      <c r="H980" s="141" t="n">
        <v>19858</v>
      </c>
      <c r="I980" s="119" t="s">
        <v>2470</v>
      </c>
      <c r="J980" s="120" t="n">
        <v>9</v>
      </c>
      <c r="K980" s="121" t="n">
        <v>5</v>
      </c>
      <c r="L980" s="122"/>
      <c r="M980" s="123"/>
      <c r="N980" s="123"/>
      <c r="O980" s="123"/>
      <c r="P980" s="123"/>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14" t="s">
        <v>2879</v>
      </c>
      <c r="B981" s="115" t="s">
        <v>2880</v>
      </c>
      <c r="C981" s="147" t="s">
        <v>127</v>
      </c>
      <c r="D981" s="117"/>
      <c r="E981" s="117" t="n">
        <v>0</v>
      </c>
      <c r="F981" s="118" t="s">
        <v>49</v>
      </c>
      <c r="G981" s="118" t="s">
        <v>49</v>
      </c>
      <c r="H981" s="141" t="n">
        <v>29983</v>
      </c>
      <c r="I981" s="125" t="s">
        <v>2470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4" t="s">
        <v>2881</v>
      </c>
      <c r="B982" s="115" t="s">
        <v>2882</v>
      </c>
      <c r="C982" s="147" t="s">
        <v>436</v>
      </c>
      <c r="D982" s="117"/>
      <c r="E982" s="117" t="n">
        <v>0</v>
      </c>
      <c r="F982" s="118" t="s">
        <v>49</v>
      </c>
      <c r="G982" s="118" t="s">
        <v>49</v>
      </c>
      <c r="H982" s="141" t="n">
        <v>1946</v>
      </c>
      <c r="I982" s="125" t="s">
        <v>2470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4" t="s">
        <v>2883</v>
      </c>
      <c r="B983" s="115" t="s">
        <v>2884</v>
      </c>
      <c r="C983" s="147" t="s">
        <v>932</v>
      </c>
      <c r="D983" s="117"/>
      <c r="E983" s="117" t="n">
        <v>0</v>
      </c>
      <c r="F983" s="118" t="s">
        <v>49</v>
      </c>
      <c r="G983" s="118" t="s">
        <v>49</v>
      </c>
      <c r="H983" s="141" t="n">
        <v>19859</v>
      </c>
      <c r="I983" s="125" t="s">
        <v>2470</v>
      </c>
      <c r="J983" s="120" t="n">
        <v>9</v>
      </c>
      <c r="K983" s="121" t="n">
        <v>5</v>
      </c>
      <c r="L983" s="126"/>
      <c r="M983" s="123"/>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4" t="s">
        <v>2885</v>
      </c>
      <c r="B984" s="115" t="s">
        <v>2886</v>
      </c>
      <c r="C984" s="147" t="s">
        <v>2887</v>
      </c>
      <c r="D984" s="117"/>
      <c r="E984" s="117" t="n">
        <v>0</v>
      </c>
      <c r="F984" s="118" t="s">
        <v>49</v>
      </c>
      <c r="G984" s="118" t="s">
        <v>49</v>
      </c>
      <c r="H984" s="141" t="n">
        <v>19860</v>
      </c>
      <c r="I984" s="125" t="s">
        <v>2470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14" t="s">
        <v>2888</v>
      </c>
      <c r="B985" s="115" t="s">
        <v>2889</v>
      </c>
      <c r="C985" s="147" t="s">
        <v>2890</v>
      </c>
      <c r="D985" s="117"/>
      <c r="E985" s="117" t="n">
        <v>0</v>
      </c>
      <c r="F985" s="118" t="s">
        <v>49</v>
      </c>
      <c r="G985" s="118" t="s">
        <v>49</v>
      </c>
      <c r="H985" s="141" t="n">
        <v>19861</v>
      </c>
      <c r="I985" s="125" t="s">
        <v>2470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4" t="s">
        <v>2891</v>
      </c>
      <c r="B986" s="115" t="s">
        <v>2892</v>
      </c>
      <c r="C986" s="147" t="s">
        <v>2632</v>
      </c>
      <c r="D986" s="117"/>
      <c r="E986" s="117" t="n">
        <v>0</v>
      </c>
      <c r="F986" s="118" t="s">
        <v>49</v>
      </c>
      <c r="G986" s="118" t="s">
        <v>49</v>
      </c>
      <c r="H986" s="141" t="n">
        <v>1571</v>
      </c>
      <c r="I986" s="125" t="s">
        <v>2470</v>
      </c>
      <c r="J986" s="120" t="n">
        <v>9</v>
      </c>
      <c r="K986" s="121" t="n">
        <v>5</v>
      </c>
      <c r="L986" s="126"/>
      <c r="M986" s="123"/>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14" t="s">
        <v>2893</v>
      </c>
      <c r="B987" s="115" t="s">
        <v>2894</v>
      </c>
      <c r="C987" s="147" t="s">
        <v>2895</v>
      </c>
      <c r="D987" s="117"/>
      <c r="E987" s="117" t="n">
        <v>0</v>
      </c>
      <c r="F987" s="118" t="s">
        <v>49</v>
      </c>
      <c r="G987" s="118" t="s">
        <v>49</v>
      </c>
      <c r="H987" s="141" t="n">
        <v>31584</v>
      </c>
      <c r="I987" s="125" t="s">
        <v>2470</v>
      </c>
      <c r="J987" s="120" t="n">
        <v>9</v>
      </c>
      <c r="K987" s="121" t="n">
        <v>5</v>
      </c>
      <c r="L987" s="126" t="s">
        <v>2896</v>
      </c>
      <c r="M987" s="123" t="s">
        <v>2897</v>
      </c>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14" t="s">
        <v>2898</v>
      </c>
      <c r="B988" s="115" t="s">
        <v>2899</v>
      </c>
      <c r="C988" s="147" t="s">
        <v>2900</v>
      </c>
      <c r="D988" s="117"/>
      <c r="E988" s="117" t="n">
        <v>0</v>
      </c>
      <c r="F988" s="118" t="s">
        <v>49</v>
      </c>
      <c r="G988" s="118" t="s">
        <v>49</v>
      </c>
      <c r="H988" s="141" t="n">
        <v>31011</v>
      </c>
      <c r="I988" s="125" t="s">
        <v>2470</v>
      </c>
      <c r="J988" s="120" t="n">
        <v>9</v>
      </c>
      <c r="K988" s="121" t="n">
        <v>5</v>
      </c>
      <c r="L988" s="126" t="s">
        <v>2901</v>
      </c>
      <c r="M988" s="123" t="s">
        <v>2902</v>
      </c>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4" t="s">
        <v>2903</v>
      </c>
      <c r="B989" s="115" t="s">
        <v>2904</v>
      </c>
      <c r="C989" s="147" t="s">
        <v>2632</v>
      </c>
      <c r="D989" s="117"/>
      <c r="E989" s="117" t="n">
        <v>0</v>
      </c>
      <c r="F989" s="118" t="s">
        <v>49</v>
      </c>
      <c r="G989" s="118" t="s">
        <v>49</v>
      </c>
      <c r="H989" s="141" t="n">
        <v>1710</v>
      </c>
      <c r="I989" s="125" t="s">
        <v>2470</v>
      </c>
      <c r="J989" s="120" t="n">
        <v>9</v>
      </c>
      <c r="K989" s="121" t="n">
        <v>5</v>
      </c>
      <c r="L989" s="126" t="s">
        <v>2905</v>
      </c>
      <c r="M989" s="123" t="s">
        <v>2906</v>
      </c>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4" t="s">
        <v>2907</v>
      </c>
      <c r="B990" s="115" t="s">
        <v>2908</v>
      </c>
      <c r="C990" s="147" t="s">
        <v>127</v>
      </c>
      <c r="D990" s="117"/>
      <c r="E990" s="117" t="n">
        <v>0</v>
      </c>
      <c r="F990" s="118" t="s">
        <v>49</v>
      </c>
      <c r="G990" s="118" t="s">
        <v>49</v>
      </c>
      <c r="H990" s="141" t="n">
        <v>1832</v>
      </c>
      <c r="I990" s="125" t="s">
        <v>2470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14" t="s">
        <v>2909</v>
      </c>
      <c r="B991" s="115" t="s">
        <v>2910</v>
      </c>
      <c r="C991" s="147" t="s">
        <v>2911</v>
      </c>
      <c r="D991" s="117"/>
      <c r="E991" s="117" t="n">
        <v>0</v>
      </c>
      <c r="F991" s="118" t="s">
        <v>49</v>
      </c>
      <c r="G991" s="118" t="s">
        <v>49</v>
      </c>
      <c r="H991" s="141" t="n">
        <v>31567</v>
      </c>
      <c r="I991" s="125" t="s">
        <v>2470</v>
      </c>
      <c r="J991" s="120" t="n">
        <v>9</v>
      </c>
      <c r="K991" s="121" t="n">
        <v>4</v>
      </c>
      <c r="L991" s="126" t="s">
        <v>2912</v>
      </c>
      <c r="M991" s="123" t="s">
        <v>2913</v>
      </c>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91" t="s">
        <v>2914</v>
      </c>
      <c r="B992" s="115" t="s">
        <v>2915</v>
      </c>
      <c r="C992" s="147" t="s">
        <v>2916</v>
      </c>
      <c r="D992" s="117"/>
      <c r="E992" s="117" t="n">
        <v>0</v>
      </c>
      <c r="F992" s="118" t="s">
        <v>49</v>
      </c>
      <c r="G992" s="118" t="s">
        <v>49</v>
      </c>
      <c r="H992" s="141" t="n">
        <v>31597</v>
      </c>
      <c r="I992" s="125" t="s">
        <v>2470</v>
      </c>
      <c r="J992" s="120" t="n">
        <v>9</v>
      </c>
      <c r="K992" s="121" t="n">
        <v>5</v>
      </c>
      <c r="L992" s="126" t="s">
        <v>2917</v>
      </c>
      <c r="M992" s="123" t="s">
        <v>2918</v>
      </c>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4" t="s">
        <v>2919</v>
      </c>
      <c r="B993" s="115" t="s">
        <v>2920</v>
      </c>
      <c r="C993" s="116" t="s">
        <v>127</v>
      </c>
      <c r="D993" s="117"/>
      <c r="E993" s="117" t="n">
        <v>0</v>
      </c>
      <c r="F993" s="118" t="s">
        <v>49</v>
      </c>
      <c r="G993" s="118" t="s">
        <v>49</v>
      </c>
      <c r="H993" s="118" t="n">
        <v>1987</v>
      </c>
      <c r="I993" s="125" t="s">
        <v>2470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4" t="s">
        <v>2921</v>
      </c>
      <c r="B994" s="115" t="s">
        <v>2922</v>
      </c>
      <c r="C994" s="147" t="s">
        <v>1764</v>
      </c>
      <c r="D994" s="117"/>
      <c r="E994" s="117" t="n">
        <v>0</v>
      </c>
      <c r="F994" s="118" t="s">
        <v>49</v>
      </c>
      <c r="G994" s="118" t="s">
        <v>49</v>
      </c>
      <c r="H994" s="141" t="n">
        <v>10234</v>
      </c>
      <c r="I994" s="125" t="s">
        <v>2470</v>
      </c>
      <c r="J994" s="120" t="n">
        <v>9</v>
      </c>
      <c r="K994" s="121" t="n">
        <v>4</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4" t="s">
        <v>2923</v>
      </c>
      <c r="B995" s="115" t="s">
        <v>2924</v>
      </c>
      <c r="C995" s="147" t="s">
        <v>127</v>
      </c>
      <c r="D995" s="117"/>
      <c r="E995" s="117" t="n">
        <v>0</v>
      </c>
      <c r="F995" s="118" t="s">
        <v>49</v>
      </c>
      <c r="G995" s="118" t="s">
        <v>49</v>
      </c>
      <c r="H995" s="141" t="n">
        <v>10237</v>
      </c>
      <c r="I995" s="119" t="s">
        <v>2470</v>
      </c>
      <c r="J995" s="120" t="n">
        <v>9</v>
      </c>
      <c r="K995" s="121" t="n">
        <v>5</v>
      </c>
      <c r="L995" s="122" t="s">
        <v>2925</v>
      </c>
      <c r="M995" s="123" t="s">
        <v>2926</v>
      </c>
      <c r="N995" s="123"/>
      <c r="O995" s="123"/>
      <c r="P995" s="123"/>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14" t="s">
        <v>2927</v>
      </c>
      <c r="B996" s="115" t="s">
        <v>2928</v>
      </c>
      <c r="C996" s="147" t="s">
        <v>2929</v>
      </c>
      <c r="D996" s="117"/>
      <c r="E996" s="117" t="n">
        <v>0</v>
      </c>
      <c r="F996" s="118" t="s">
        <v>49</v>
      </c>
      <c r="G996" s="118" t="s">
        <v>49</v>
      </c>
      <c r="H996" s="141" t="n">
        <v>19905</v>
      </c>
      <c r="I996" s="119" t="s">
        <v>2470</v>
      </c>
      <c r="J996" s="120" t="n">
        <v>9</v>
      </c>
      <c r="K996" s="121" t="n">
        <v>5</v>
      </c>
      <c r="L996" s="122"/>
      <c r="M996" s="123"/>
      <c r="N996" s="123"/>
      <c r="O996" s="123"/>
      <c r="P996" s="123"/>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4" t="s">
        <v>2930</v>
      </c>
      <c r="B997" s="115" t="s">
        <v>2931</v>
      </c>
      <c r="C997" s="147" t="s">
        <v>2932</v>
      </c>
      <c r="D997" s="117"/>
      <c r="E997" s="117" t="n">
        <v>0</v>
      </c>
      <c r="F997" s="118" t="s">
        <v>49</v>
      </c>
      <c r="G997" s="118" t="s">
        <v>49</v>
      </c>
      <c r="H997" s="141" t="n">
        <v>19906</v>
      </c>
      <c r="I997" s="125" t="s">
        <v>2470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14" t="s">
        <v>2933</v>
      </c>
      <c r="B998" s="115" t="s">
        <v>2934</v>
      </c>
      <c r="C998" s="147" t="s">
        <v>2935</v>
      </c>
      <c r="D998" s="117" t="s">
        <v>18</v>
      </c>
      <c r="E998" s="117" t="n">
        <v>0</v>
      </c>
      <c r="F998" s="118" t="n">
        <v>8</v>
      </c>
      <c r="G998" s="118" t="n">
        <v>2</v>
      </c>
      <c r="H998" s="141" t="n">
        <v>31021</v>
      </c>
      <c r="I998" s="125" t="s">
        <v>2470</v>
      </c>
      <c r="J998" s="120" t="n">
        <v>9</v>
      </c>
      <c r="K998" s="121" t="n">
        <v>4</v>
      </c>
      <c r="L998" s="126" t="s">
        <v>2936</v>
      </c>
      <c r="M998" s="148" t="s">
        <v>2937</v>
      </c>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4" t="s">
        <v>2938</v>
      </c>
      <c r="B999" s="115" t="s">
        <v>2939</v>
      </c>
      <c r="C999" s="116" t="s">
        <v>2940</v>
      </c>
      <c r="D999" s="117"/>
      <c r="E999" s="117" t="n">
        <v>0</v>
      </c>
      <c r="F999" s="118" t="s">
        <v>49</v>
      </c>
      <c r="G999" s="118" t="s">
        <v>49</v>
      </c>
      <c r="H999" s="118" t="n">
        <v>31022</v>
      </c>
      <c r="I999" s="125" t="s">
        <v>2470</v>
      </c>
      <c r="J999" s="120" t="n">
        <v>9</v>
      </c>
      <c r="K999" s="121" t="n">
        <v>5</v>
      </c>
      <c r="L999" s="126" t="s">
        <v>2941</v>
      </c>
      <c r="M999" s="148" t="s">
        <v>2942</v>
      </c>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14" t="s">
        <v>2943</v>
      </c>
      <c r="B1000" s="115" t="s">
        <v>2944</v>
      </c>
      <c r="C1000" s="116" t="s">
        <v>932</v>
      </c>
      <c r="D1000" s="117"/>
      <c r="E1000" s="117" t="n">
        <v>0</v>
      </c>
      <c r="F1000" s="118" t="s">
        <v>49</v>
      </c>
      <c r="G1000" s="118" t="s">
        <v>49</v>
      </c>
      <c r="H1000" s="118" t="n">
        <v>30525</v>
      </c>
      <c r="I1000" s="125" t="s">
        <v>2470</v>
      </c>
      <c r="J1000" s="120" t="n">
        <v>9</v>
      </c>
      <c r="K1000" s="121" t="n">
        <v>5</v>
      </c>
      <c r="L1000" s="126" t="s">
        <v>2945</v>
      </c>
      <c r="M1000" s="123" t="s">
        <v>2946</v>
      </c>
      <c r="N1000" s="127"/>
      <c r="O1000" s="123"/>
      <c r="P1000" s="127"/>
      <c r="Q1000" s="124"/>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4" t="s">
        <v>2947</v>
      </c>
      <c r="B1001" s="115" t="s">
        <v>2948</v>
      </c>
      <c r="C1001" s="116" t="s">
        <v>586</v>
      </c>
      <c r="D1001" s="117"/>
      <c r="E1001" s="117" t="n">
        <v>0</v>
      </c>
      <c r="F1001" s="118" t="s">
        <v>49</v>
      </c>
      <c r="G1001" s="118" t="s">
        <v>49</v>
      </c>
      <c r="H1001" s="118" t="n">
        <v>30056</v>
      </c>
      <c r="I1001" s="119" t="s">
        <v>2470</v>
      </c>
      <c r="J1001" s="120" t="n">
        <v>9</v>
      </c>
      <c r="K1001" s="121" t="n">
        <v>5</v>
      </c>
      <c r="L1001" s="122" t="s">
        <v>2949</v>
      </c>
      <c r="M1001" s="123" t="s">
        <v>2950</v>
      </c>
      <c r="N1001" s="123" t="s">
        <v>2951</v>
      </c>
      <c r="O1001" s="123" t="s">
        <v>2952</v>
      </c>
      <c r="P1001" s="123"/>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4" t="s">
        <v>2953</v>
      </c>
      <c r="B1002" s="115" t="s">
        <v>2954</v>
      </c>
      <c r="C1002" s="116" t="s">
        <v>2955</v>
      </c>
      <c r="D1002" s="117"/>
      <c r="E1002" s="117" t="n">
        <v>0</v>
      </c>
      <c r="F1002" s="118" t="s">
        <v>49</v>
      </c>
      <c r="G1002" s="118" t="s">
        <v>49</v>
      </c>
      <c r="H1002" s="118" t="n">
        <v>31023</v>
      </c>
      <c r="I1002" s="125" t="s">
        <v>2470</v>
      </c>
      <c r="J1002" s="120" t="n">
        <v>9</v>
      </c>
      <c r="K1002" s="121" t="n">
        <v>5</v>
      </c>
      <c r="L1002" s="126" t="s">
        <v>2956</v>
      </c>
      <c r="M1002" s="123" t="s">
        <v>2957</v>
      </c>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14" t="s">
        <v>2958</v>
      </c>
      <c r="B1003" s="115" t="s">
        <v>2959</v>
      </c>
      <c r="C1003" s="116" t="s">
        <v>2960</v>
      </c>
      <c r="D1003" s="117"/>
      <c r="E1003" s="117" t="n">
        <v>0</v>
      </c>
      <c r="F1003" s="118" t="s">
        <v>49</v>
      </c>
      <c r="G1003" s="118" t="s">
        <v>49</v>
      </c>
      <c r="H1003" s="118" t="n">
        <v>31024</v>
      </c>
      <c r="I1003" s="125" t="s">
        <v>2470</v>
      </c>
      <c r="J1003" s="120" t="n">
        <v>9</v>
      </c>
      <c r="K1003" s="121" t="n">
        <v>5</v>
      </c>
      <c r="L1003" s="126" t="s">
        <v>2961</v>
      </c>
      <c r="M1003" s="123" t="s">
        <v>2962</v>
      </c>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4" t="s">
        <v>2963</v>
      </c>
      <c r="B1004" s="115" t="s">
        <v>2964</v>
      </c>
      <c r="C1004" s="147" t="s">
        <v>2965</v>
      </c>
      <c r="D1004" s="117"/>
      <c r="E1004" s="117" t="n">
        <v>0</v>
      </c>
      <c r="F1004" s="118" t="s">
        <v>49</v>
      </c>
      <c r="G1004" s="118" t="s">
        <v>49</v>
      </c>
      <c r="H1004" s="141" t="n">
        <v>34548</v>
      </c>
      <c r="I1004" s="119" t="s">
        <v>2470</v>
      </c>
      <c r="J1004" s="120" t="n">
        <v>9</v>
      </c>
      <c r="K1004" s="121" t="n">
        <v>5</v>
      </c>
      <c r="L1004" s="122"/>
      <c r="M1004" s="123"/>
      <c r="N1004" s="123"/>
      <c r="O1004" s="123"/>
      <c r="P1004" s="123"/>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4" t="s">
        <v>2966</v>
      </c>
      <c r="B1005" s="115" t="s">
        <v>2967</v>
      </c>
      <c r="C1005" s="147" t="s">
        <v>2968</v>
      </c>
      <c r="D1005" s="117"/>
      <c r="E1005" s="117" t="n">
        <v>0</v>
      </c>
      <c r="F1005" s="118" t="s">
        <v>49</v>
      </c>
      <c r="G1005" s="118" t="s">
        <v>49</v>
      </c>
      <c r="H1005" s="141" t="n">
        <v>1745</v>
      </c>
      <c r="I1005" s="119" t="s">
        <v>2470</v>
      </c>
      <c r="J1005" s="120" t="n">
        <v>9</v>
      </c>
      <c r="K1005" s="121" t="n">
        <v>5</v>
      </c>
      <c r="L1005" s="122"/>
      <c r="M1005" s="123"/>
      <c r="N1005" s="123"/>
      <c r="O1005" s="123"/>
      <c r="P1005" s="123"/>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4" t="s">
        <v>2969</v>
      </c>
      <c r="B1006" s="115" t="s">
        <v>2970</v>
      </c>
      <c r="C1006" s="116" t="s">
        <v>2971</v>
      </c>
      <c r="D1006" s="117"/>
      <c r="E1006" s="117" t="n">
        <v>0</v>
      </c>
      <c r="F1006" s="118" t="s">
        <v>49</v>
      </c>
      <c r="G1006" s="118" t="s">
        <v>49</v>
      </c>
      <c r="H1006" s="118" t="n">
        <v>19907</v>
      </c>
      <c r="I1006" s="119" t="s">
        <v>2470</v>
      </c>
      <c r="J1006" s="120" t="n">
        <v>9</v>
      </c>
      <c r="K1006" s="121" t="n">
        <v>5</v>
      </c>
      <c r="L1006" s="122"/>
      <c r="M1006" s="123"/>
      <c r="N1006" s="123"/>
      <c r="O1006" s="123"/>
      <c r="P1006" s="159"/>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4" t="s">
        <v>2972</v>
      </c>
      <c r="B1007" s="115" t="s">
        <v>2973</v>
      </c>
      <c r="C1007" s="147" t="s">
        <v>127</v>
      </c>
      <c r="D1007" s="117"/>
      <c r="E1007" s="117" t="n">
        <v>0</v>
      </c>
      <c r="F1007" s="118" t="s">
        <v>49</v>
      </c>
      <c r="G1007" s="118" t="s">
        <v>49</v>
      </c>
      <c r="H1007" s="141" t="n">
        <v>19926</v>
      </c>
      <c r="I1007" s="125" t="s">
        <v>2470</v>
      </c>
      <c r="J1007" s="120" t="n">
        <v>9</v>
      </c>
      <c r="K1007" s="121" t="n">
        <v>5</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4" t="s">
        <v>2974</v>
      </c>
      <c r="B1008" s="115" t="s">
        <v>2975</v>
      </c>
      <c r="C1008" s="147" t="s">
        <v>1528</v>
      </c>
      <c r="D1008" s="117"/>
      <c r="E1008" s="117" t="n">
        <v>0</v>
      </c>
      <c r="F1008" s="118" t="s">
        <v>49</v>
      </c>
      <c r="G1008" s="118" t="s">
        <v>49</v>
      </c>
      <c r="H1008" s="141" t="n">
        <v>19927</v>
      </c>
      <c r="I1008" s="125" t="s">
        <v>2470</v>
      </c>
      <c r="J1008" s="120" t="n">
        <v>9</v>
      </c>
      <c r="K1008" s="121" t="n">
        <v>5</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4" t="s">
        <v>2976</v>
      </c>
      <c r="B1009" s="115" t="s">
        <v>2977</v>
      </c>
      <c r="C1009" s="116" t="s">
        <v>127</v>
      </c>
      <c r="D1009" s="117"/>
      <c r="E1009" s="117" t="n">
        <v>0</v>
      </c>
      <c r="F1009" s="118" t="s">
        <v>49</v>
      </c>
      <c r="G1009" s="118" t="s">
        <v>49</v>
      </c>
      <c r="H1009" s="118" t="n">
        <v>1582</v>
      </c>
      <c r="I1009" s="125" t="s">
        <v>2470</v>
      </c>
      <c r="J1009" s="120" t="n">
        <v>9</v>
      </c>
      <c r="K1009" s="121" t="n">
        <v>5</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14" t="s">
        <v>2978</v>
      </c>
      <c r="B1010" s="115" t="s">
        <v>2979</v>
      </c>
      <c r="C1010" s="147" t="s">
        <v>2980</v>
      </c>
      <c r="D1010" s="117"/>
      <c r="E1010" s="117" t="n">
        <v>0</v>
      </c>
      <c r="F1010" s="118" t="s">
        <v>49</v>
      </c>
      <c r="G1010" s="118" t="s">
        <v>49</v>
      </c>
      <c r="H1010" s="141" t="n">
        <v>29919</v>
      </c>
      <c r="I1010" s="125" t="s">
        <v>2470</v>
      </c>
      <c r="J1010" s="120" t="n">
        <v>9</v>
      </c>
      <c r="K1010" s="121" t="n">
        <v>5</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14" t="s">
        <v>2981</v>
      </c>
      <c r="B1011" s="115" t="s">
        <v>2982</v>
      </c>
      <c r="C1011" s="147" t="s">
        <v>2188</v>
      </c>
      <c r="D1011" s="117"/>
      <c r="E1011" s="117" t="n">
        <v>0</v>
      </c>
      <c r="F1011" s="118" t="s">
        <v>49</v>
      </c>
      <c r="G1011" s="118" t="s">
        <v>49</v>
      </c>
      <c r="H1011" s="141" t="n">
        <v>19930</v>
      </c>
      <c r="I1011" s="125" t="s">
        <v>2470</v>
      </c>
      <c r="J1011" s="120" t="n">
        <v>9</v>
      </c>
      <c r="K1011" s="121" t="n">
        <v>5</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4" t="s">
        <v>2983</v>
      </c>
      <c r="B1012" s="115" t="s">
        <v>2984</v>
      </c>
      <c r="C1012" s="116" t="s">
        <v>1293</v>
      </c>
      <c r="D1012" s="117"/>
      <c r="E1012" s="117" t="n">
        <v>0</v>
      </c>
      <c r="F1012" s="118" t="s">
        <v>49</v>
      </c>
      <c r="G1012" s="118" t="s">
        <v>49</v>
      </c>
      <c r="H1012" s="118" t="n">
        <v>1748</v>
      </c>
      <c r="I1012" s="125" t="s">
        <v>2470</v>
      </c>
      <c r="J1012" s="120" t="n">
        <v>9</v>
      </c>
      <c r="K1012" s="121" t="n">
        <v>5</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14" t="s">
        <v>2985</v>
      </c>
      <c r="B1013" s="115" t="s">
        <v>2986</v>
      </c>
      <c r="C1013" s="116" t="s">
        <v>1660</v>
      </c>
      <c r="D1013" s="117"/>
      <c r="E1013" s="117" t="n">
        <v>0</v>
      </c>
      <c r="F1013" s="118" t="s">
        <v>49</v>
      </c>
      <c r="G1013" s="118" t="s">
        <v>49</v>
      </c>
      <c r="H1013" s="118" t="n">
        <v>29943</v>
      </c>
      <c r="I1013" s="125" t="s">
        <v>2470</v>
      </c>
      <c r="J1013" s="120" t="n">
        <v>9</v>
      </c>
      <c r="K1013" s="121" t="n">
        <v>5</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4" t="s">
        <v>2987</v>
      </c>
      <c r="B1014" s="115" t="s">
        <v>2988</v>
      </c>
      <c r="C1014" s="116" t="s">
        <v>127</v>
      </c>
      <c r="D1014" s="117"/>
      <c r="E1014" s="117" t="n">
        <v>0</v>
      </c>
      <c r="F1014" s="118" t="s">
        <v>49</v>
      </c>
      <c r="G1014" s="118" t="s">
        <v>49</v>
      </c>
      <c r="H1014" s="118" t="n">
        <v>1897</v>
      </c>
      <c r="I1014" s="125" t="s">
        <v>2470</v>
      </c>
      <c r="J1014" s="120" t="n">
        <v>9</v>
      </c>
      <c r="K1014" s="121" t="n">
        <v>5</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4" t="s">
        <v>2989</v>
      </c>
      <c r="B1015" s="115" t="s">
        <v>2990</v>
      </c>
      <c r="C1015" s="116" t="s">
        <v>127</v>
      </c>
      <c r="D1015" s="117"/>
      <c r="E1015" s="117" t="n">
        <v>0</v>
      </c>
      <c r="F1015" s="118" t="s">
        <v>49</v>
      </c>
      <c r="G1015" s="118" t="s">
        <v>49</v>
      </c>
      <c r="H1015" s="118" t="n">
        <v>34444</v>
      </c>
      <c r="I1015" s="125" t="s">
        <v>2470</v>
      </c>
      <c r="J1015" s="120" t="n">
        <v>9</v>
      </c>
      <c r="K1015" s="121" t="n">
        <v>5</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4" t="s">
        <v>2991</v>
      </c>
      <c r="B1016" s="115" t="s">
        <v>2992</v>
      </c>
      <c r="C1016" s="116" t="s">
        <v>2133</v>
      </c>
      <c r="D1016" s="117"/>
      <c r="E1016" s="117" t="n">
        <v>0</v>
      </c>
      <c r="F1016" s="118" t="s">
        <v>49</v>
      </c>
      <c r="G1016" s="118" t="s">
        <v>49</v>
      </c>
      <c r="H1016" s="118" t="n">
        <v>19970</v>
      </c>
      <c r="I1016" s="125" t="s">
        <v>2470</v>
      </c>
      <c r="J1016" s="120" t="n">
        <v>9</v>
      </c>
      <c r="K1016" s="121" t="n">
        <v>5</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4" t="s">
        <v>2993</v>
      </c>
      <c r="B1017" s="115" t="s">
        <v>2994</v>
      </c>
      <c r="C1017" s="116" t="s">
        <v>127</v>
      </c>
      <c r="D1017" s="117"/>
      <c r="E1017" s="117" t="n">
        <v>0</v>
      </c>
      <c r="F1017" s="118" t="s">
        <v>49</v>
      </c>
      <c r="G1017" s="118" t="s">
        <v>49</v>
      </c>
      <c r="H1017" s="118" t="n">
        <v>19978</v>
      </c>
      <c r="I1017" s="125" t="s">
        <v>2470</v>
      </c>
      <c r="J1017" s="120" t="n">
        <v>9</v>
      </c>
      <c r="K1017" s="121" t="n">
        <v>5</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4" t="s">
        <v>2995</v>
      </c>
      <c r="B1018" s="115" t="s">
        <v>2996</v>
      </c>
      <c r="C1018" s="116" t="s">
        <v>127</v>
      </c>
      <c r="D1018" s="117"/>
      <c r="E1018" s="117" t="n">
        <v>0</v>
      </c>
      <c r="F1018" s="118" t="s">
        <v>49</v>
      </c>
      <c r="G1018" s="118" t="s">
        <v>49</v>
      </c>
      <c r="H1018" s="118" t="n">
        <v>1913</v>
      </c>
      <c r="I1018" s="125" t="s">
        <v>2470</v>
      </c>
      <c r="J1018" s="120" t="n">
        <v>9</v>
      </c>
      <c r="K1018" s="121" t="n">
        <v>5</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4" t="s">
        <v>2997</v>
      </c>
      <c r="B1019" s="115" t="s">
        <v>2998</v>
      </c>
      <c r="C1019" s="116" t="s">
        <v>2999</v>
      </c>
      <c r="D1019" s="117"/>
      <c r="E1019" s="117" t="n">
        <v>0</v>
      </c>
      <c r="F1019" s="118" t="s">
        <v>49</v>
      </c>
      <c r="G1019" s="118" t="s">
        <v>49</v>
      </c>
      <c r="H1019" s="118" t="n">
        <v>1513</v>
      </c>
      <c r="I1019" s="125" t="s">
        <v>2470</v>
      </c>
      <c r="J1019" s="120" t="n">
        <v>9</v>
      </c>
      <c r="K1019" s="121" t="n">
        <v>5</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4" t="s">
        <v>3000</v>
      </c>
      <c r="B1020" s="115" t="s">
        <v>3001</v>
      </c>
      <c r="C1020" s="116" t="s">
        <v>3002</v>
      </c>
      <c r="D1020" s="117"/>
      <c r="E1020" s="117" t="n">
        <v>0</v>
      </c>
      <c r="F1020" s="118" t="s">
        <v>49</v>
      </c>
      <c r="G1020" s="118" t="s">
        <v>49</v>
      </c>
      <c r="H1020" s="118" t="n">
        <v>1766</v>
      </c>
      <c r="I1020" s="125" t="s">
        <v>2470</v>
      </c>
      <c r="J1020" s="120" t="n">
        <v>9</v>
      </c>
      <c r="K1020" s="121" t="n">
        <v>5</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4" t="s">
        <v>3003</v>
      </c>
      <c r="B1021" s="115" t="s">
        <v>3004</v>
      </c>
      <c r="C1021" s="116" t="s">
        <v>2372</v>
      </c>
      <c r="D1021" s="117"/>
      <c r="E1021" s="117" t="n">
        <v>0</v>
      </c>
      <c r="F1021" s="118" t="s">
        <v>49</v>
      </c>
      <c r="G1021" s="118" t="s">
        <v>49</v>
      </c>
      <c r="H1021" s="118" t="n">
        <v>20002</v>
      </c>
      <c r="I1021" s="125" t="s">
        <v>2470</v>
      </c>
      <c r="J1021" s="120" t="n">
        <v>9</v>
      </c>
      <c r="K1021" s="121" t="n">
        <v>5</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4" t="s">
        <v>3005</v>
      </c>
      <c r="B1022" s="115" t="s">
        <v>3006</v>
      </c>
      <c r="C1022" s="116" t="s">
        <v>2372</v>
      </c>
      <c r="D1022" s="117"/>
      <c r="E1022" s="117" t="n">
        <v>0</v>
      </c>
      <c r="F1022" s="118" t="s">
        <v>49</v>
      </c>
      <c r="G1022" s="118" t="s">
        <v>49</v>
      </c>
      <c r="H1022" s="118" t="n">
        <v>1767</v>
      </c>
      <c r="I1022" s="125" t="s">
        <v>2470</v>
      </c>
      <c r="J1022" s="120" t="n">
        <v>9</v>
      </c>
      <c r="K1022" s="121" t="n">
        <v>5</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4" t="s">
        <v>3007</v>
      </c>
      <c r="B1023" s="115" t="s">
        <v>3008</v>
      </c>
      <c r="C1023" s="116" t="s">
        <v>3009</v>
      </c>
      <c r="D1023" s="117"/>
      <c r="E1023" s="117" t="n">
        <v>0</v>
      </c>
      <c r="F1023" s="118" t="s">
        <v>49</v>
      </c>
      <c r="G1023" s="118" t="s">
        <v>49</v>
      </c>
      <c r="H1023" s="118" t="n">
        <v>20004</v>
      </c>
      <c r="I1023" s="125" t="s">
        <v>2470</v>
      </c>
      <c r="J1023" s="120" t="n">
        <v>9</v>
      </c>
      <c r="K1023" s="121" t="n">
        <v>5</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4" t="s">
        <v>3010</v>
      </c>
      <c r="B1024" s="115" t="s">
        <v>3011</v>
      </c>
      <c r="C1024" s="116" t="s">
        <v>3012</v>
      </c>
      <c r="D1024" s="117"/>
      <c r="E1024" s="117" t="n">
        <v>0</v>
      </c>
      <c r="F1024" s="118" t="s">
        <v>49</v>
      </c>
      <c r="G1024" s="118" t="s">
        <v>49</v>
      </c>
      <c r="H1024" s="118" t="n">
        <v>29940</v>
      </c>
      <c r="I1024" s="125" t="s">
        <v>2470</v>
      </c>
      <c r="J1024" s="120" t="n">
        <v>9</v>
      </c>
      <c r="K1024" s="121" t="n">
        <v>5</v>
      </c>
      <c r="L1024" s="126" t="s">
        <v>3013</v>
      </c>
      <c r="M1024" s="123" t="s">
        <v>3014</v>
      </c>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14" t="s">
        <v>3015</v>
      </c>
      <c r="B1025" s="115" t="s">
        <v>3016</v>
      </c>
      <c r="C1025" s="116" t="s">
        <v>127</v>
      </c>
      <c r="D1025" s="117"/>
      <c r="E1025" s="117" t="n">
        <v>0</v>
      </c>
      <c r="F1025" s="118" t="s">
        <v>49</v>
      </c>
      <c r="G1025" s="118" t="s">
        <v>49</v>
      </c>
      <c r="H1025" s="118" t="n">
        <v>29936</v>
      </c>
      <c r="I1025" s="125" t="s">
        <v>2470</v>
      </c>
      <c r="J1025" s="120" t="n">
        <v>9</v>
      </c>
      <c r="K1025" s="121" t="n">
        <v>5</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4" t="s">
        <v>3017</v>
      </c>
      <c r="B1026" s="115" t="s">
        <v>3018</v>
      </c>
      <c r="C1026" s="116" t="s">
        <v>127</v>
      </c>
      <c r="D1026" s="117"/>
      <c r="E1026" s="117" t="n">
        <v>0</v>
      </c>
      <c r="F1026" s="118" t="s">
        <v>49</v>
      </c>
      <c r="G1026" s="118" t="s">
        <v>49</v>
      </c>
      <c r="H1026" s="118" t="n">
        <v>20009</v>
      </c>
      <c r="I1026" s="125" t="s">
        <v>2470</v>
      </c>
      <c r="J1026" s="120" t="n">
        <v>9</v>
      </c>
      <c r="K1026" s="121" t="n">
        <v>5</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14" t="s">
        <v>3019</v>
      </c>
      <c r="B1027" s="115" t="s">
        <v>3020</v>
      </c>
      <c r="C1027" s="116" t="s">
        <v>2330</v>
      </c>
      <c r="D1027" s="117"/>
      <c r="E1027" s="117" t="n">
        <v>0</v>
      </c>
      <c r="F1027" s="118" t="s">
        <v>49</v>
      </c>
      <c r="G1027" s="118" t="s">
        <v>49</v>
      </c>
      <c r="H1027" s="118" t="n">
        <v>1871</v>
      </c>
      <c r="I1027" s="125" t="s">
        <v>2470</v>
      </c>
      <c r="J1027" s="120" t="n">
        <v>9</v>
      </c>
      <c r="K1027" s="121" t="n">
        <v>5</v>
      </c>
      <c r="L1027" s="126"/>
      <c r="M1027" s="123"/>
      <c r="N1027" s="127"/>
      <c r="O1027" s="123"/>
      <c r="P1027" s="127"/>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14" t="s">
        <v>3021</v>
      </c>
      <c r="B1028" s="115" t="s">
        <v>3022</v>
      </c>
      <c r="C1028" s="116" t="s">
        <v>127</v>
      </c>
      <c r="D1028" s="117"/>
      <c r="E1028" s="117" t="n">
        <v>0</v>
      </c>
      <c r="F1028" s="118" t="s">
        <v>49</v>
      </c>
      <c r="G1028" s="118" t="s">
        <v>49</v>
      </c>
      <c r="H1028" s="118" t="n">
        <v>1874</v>
      </c>
      <c r="I1028" s="125" t="s">
        <v>2470</v>
      </c>
      <c r="J1028" s="120" t="n">
        <v>9</v>
      </c>
      <c r="K1028" s="121" t="n">
        <v>5</v>
      </c>
      <c r="L1028" s="126"/>
      <c r="M1028" s="123"/>
      <c r="N1028" s="127"/>
      <c r="O1028" s="123"/>
      <c r="P1028" s="127"/>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14" t="s">
        <v>3023</v>
      </c>
      <c r="B1029" s="115" t="s">
        <v>3024</v>
      </c>
      <c r="C1029" s="116" t="s">
        <v>127</v>
      </c>
      <c r="D1029" s="117"/>
      <c r="E1029" s="117" t="n">
        <v>0</v>
      </c>
      <c r="F1029" s="118" t="s">
        <v>49</v>
      </c>
      <c r="G1029" s="118" t="s">
        <v>49</v>
      </c>
      <c r="H1029" s="118" t="n">
        <v>1876</v>
      </c>
      <c r="I1029" s="125" t="s">
        <v>2470</v>
      </c>
      <c r="J1029" s="120" t="n">
        <v>9</v>
      </c>
      <c r="K1029" s="121" t="n">
        <v>5</v>
      </c>
      <c r="L1029" s="126"/>
      <c r="M1029" s="123"/>
      <c r="N1029" s="127"/>
      <c r="O1029" s="123"/>
      <c r="P1029" s="127"/>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4" t="s">
        <v>3025</v>
      </c>
      <c r="B1030" s="115" t="s">
        <v>3026</v>
      </c>
      <c r="C1030" s="116" t="s">
        <v>127</v>
      </c>
      <c r="D1030" s="117"/>
      <c r="E1030" s="117" t="n">
        <v>0</v>
      </c>
      <c r="F1030" s="118" t="s">
        <v>49</v>
      </c>
      <c r="G1030" s="118" t="s">
        <v>49</v>
      </c>
      <c r="H1030" s="118" t="n">
        <v>20014</v>
      </c>
      <c r="I1030" s="125" t="s">
        <v>2470</v>
      </c>
      <c r="J1030" s="120" t="n">
        <v>9</v>
      </c>
      <c r="K1030" s="121" t="n">
        <v>5</v>
      </c>
      <c r="L1030" s="126"/>
      <c r="M1030" s="123"/>
      <c r="N1030" s="127"/>
      <c r="O1030" s="123"/>
      <c r="P1030" s="127"/>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4" t="s">
        <v>3027</v>
      </c>
      <c r="B1031" s="115" t="s">
        <v>3028</v>
      </c>
      <c r="C1031" s="116" t="s">
        <v>3029</v>
      </c>
      <c r="D1031" s="117"/>
      <c r="E1031" s="117" t="n">
        <v>0</v>
      </c>
      <c r="F1031" s="118" t="s">
        <v>49</v>
      </c>
      <c r="G1031" s="118" t="s">
        <v>49</v>
      </c>
      <c r="H1031" s="118" t="n">
        <v>20016</v>
      </c>
      <c r="I1031" s="125" t="s">
        <v>2470</v>
      </c>
      <c r="J1031" s="120" t="n">
        <v>9</v>
      </c>
      <c r="K1031" s="121" t="n">
        <v>5</v>
      </c>
      <c r="L1031" s="126"/>
      <c r="M1031" s="123"/>
      <c r="N1031" s="127"/>
      <c r="O1031" s="123"/>
      <c r="P1031" s="127"/>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4" t="s">
        <v>3030</v>
      </c>
      <c r="B1032" s="115" t="s">
        <v>3031</v>
      </c>
      <c r="C1032" s="116" t="s">
        <v>127</v>
      </c>
      <c r="D1032" s="117"/>
      <c r="E1032" s="117" t="n">
        <v>0</v>
      </c>
      <c r="F1032" s="118" t="s">
        <v>49</v>
      </c>
      <c r="G1032" s="118" t="s">
        <v>49</v>
      </c>
      <c r="H1032" s="118" t="n">
        <v>1889</v>
      </c>
      <c r="I1032" s="125" t="s">
        <v>2470</v>
      </c>
      <c r="J1032" s="120" t="n">
        <v>9</v>
      </c>
      <c r="K1032" s="121" t="n">
        <v>5</v>
      </c>
      <c r="L1032" s="126"/>
      <c r="M1032" s="123"/>
      <c r="N1032" s="127"/>
      <c r="O1032" s="123"/>
      <c r="P1032" s="127"/>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4" t="s">
        <v>3032</v>
      </c>
      <c r="B1033" s="115" t="s">
        <v>3033</v>
      </c>
      <c r="C1033" s="116" t="s">
        <v>127</v>
      </c>
      <c r="D1033" s="117"/>
      <c r="E1033" s="117" t="n">
        <v>0</v>
      </c>
      <c r="F1033" s="118" t="s">
        <v>49</v>
      </c>
      <c r="G1033" s="118" t="s">
        <v>49</v>
      </c>
      <c r="H1033" s="118" t="n">
        <v>29934</v>
      </c>
      <c r="I1033" s="125" t="s">
        <v>2470</v>
      </c>
      <c r="J1033" s="120" t="n">
        <v>9</v>
      </c>
      <c r="K1033" s="121" t="n">
        <v>5</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14" t="s">
        <v>3034</v>
      </c>
      <c r="B1034" s="115" t="s">
        <v>3035</v>
      </c>
      <c r="C1034" s="116" t="s">
        <v>127</v>
      </c>
      <c r="D1034" s="117"/>
      <c r="E1034" s="117" t="n">
        <v>0</v>
      </c>
      <c r="F1034" s="118" t="s">
        <v>49</v>
      </c>
      <c r="G1034" s="118" t="s">
        <v>49</v>
      </c>
      <c r="H1034" s="118" t="n">
        <v>19684</v>
      </c>
      <c r="I1034" s="125" t="s">
        <v>2470</v>
      </c>
      <c r="J1034" s="120" t="n">
        <v>9</v>
      </c>
      <c r="K1034" s="121" t="n">
        <v>5</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14" t="s">
        <v>3036</v>
      </c>
      <c r="B1035" s="115" t="s">
        <v>3037</v>
      </c>
      <c r="C1035" s="116" t="s">
        <v>3038</v>
      </c>
      <c r="D1035" s="117"/>
      <c r="E1035" s="117" t="n">
        <v>0</v>
      </c>
      <c r="F1035" s="118" t="s">
        <v>49</v>
      </c>
      <c r="G1035" s="118" t="s">
        <v>49</v>
      </c>
      <c r="H1035" s="118" t="n">
        <v>19685</v>
      </c>
      <c r="I1035" s="125" t="s">
        <v>2470</v>
      </c>
      <c r="J1035" s="120" t="n">
        <v>9</v>
      </c>
      <c r="K1035" s="121" t="n">
        <v>4</v>
      </c>
      <c r="L1035" s="126" t="s">
        <v>3039</v>
      </c>
      <c r="M1035" s="123" t="s">
        <v>3040</v>
      </c>
      <c r="N1035" s="127"/>
      <c r="O1035" s="123"/>
      <c r="P1035" s="127"/>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14" t="s">
        <v>3041</v>
      </c>
      <c r="B1036" s="115" t="s">
        <v>3042</v>
      </c>
      <c r="C1036" s="116" t="s">
        <v>127</v>
      </c>
      <c r="D1036" s="117"/>
      <c r="E1036" s="117" t="n">
        <v>0</v>
      </c>
      <c r="F1036" s="118" t="s">
        <v>49</v>
      </c>
      <c r="G1036" s="118" t="s">
        <v>49</v>
      </c>
      <c r="H1036" s="118" t="n">
        <v>1950</v>
      </c>
      <c r="I1036" s="125" t="s">
        <v>2470</v>
      </c>
      <c r="J1036" s="120" t="n">
        <v>9</v>
      </c>
      <c r="K1036" s="121" t="n">
        <v>5</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14" t="s">
        <v>3043</v>
      </c>
      <c r="B1037" s="115" t="s">
        <v>3044</v>
      </c>
      <c r="C1037" s="116" t="s">
        <v>127</v>
      </c>
      <c r="D1037" s="117"/>
      <c r="E1037" s="117" t="n">
        <v>0</v>
      </c>
      <c r="F1037" s="118" t="s">
        <v>49</v>
      </c>
      <c r="G1037" s="118" t="s">
        <v>49</v>
      </c>
      <c r="H1037" s="118" t="n">
        <v>1952</v>
      </c>
      <c r="I1037" s="125" t="s">
        <v>2470</v>
      </c>
      <c r="J1037" s="120" t="n">
        <v>9</v>
      </c>
      <c r="K1037" s="121" t="n">
        <v>5</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4" t="s">
        <v>3045</v>
      </c>
      <c r="B1038" s="115" t="s">
        <v>3046</v>
      </c>
      <c r="C1038" s="116" t="s">
        <v>3047</v>
      </c>
      <c r="D1038" s="117"/>
      <c r="E1038" s="117" t="n">
        <v>0</v>
      </c>
      <c r="F1038" s="118" t="s">
        <v>49</v>
      </c>
      <c r="G1038" s="118" t="s">
        <v>49</v>
      </c>
      <c r="H1038" s="118" t="n">
        <v>31028</v>
      </c>
      <c r="I1038" s="125" t="s">
        <v>2470</v>
      </c>
      <c r="J1038" s="120" t="n">
        <v>9</v>
      </c>
      <c r="K1038" s="121" t="n">
        <v>5</v>
      </c>
      <c r="L1038" s="126" t="s">
        <v>3048</v>
      </c>
      <c r="M1038" s="123" t="s">
        <v>3049</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4" t="s">
        <v>3050</v>
      </c>
      <c r="B1039" s="115" t="s">
        <v>3051</v>
      </c>
      <c r="C1039" s="116" t="s">
        <v>127</v>
      </c>
      <c r="D1039" s="117"/>
      <c r="E1039" s="117" t="n">
        <v>0</v>
      </c>
      <c r="F1039" s="118" t="s">
        <v>49</v>
      </c>
      <c r="G1039" s="118" t="s">
        <v>49</v>
      </c>
      <c r="H1039" s="118" t="n">
        <v>1796</v>
      </c>
      <c r="I1039" s="125" t="s">
        <v>2470</v>
      </c>
      <c r="J1039" s="120" t="n">
        <v>9</v>
      </c>
      <c r="K1039" s="121" t="n">
        <v>5</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4" t="s">
        <v>3052</v>
      </c>
      <c r="B1040" s="115" t="s">
        <v>3053</v>
      </c>
      <c r="C1040" s="116" t="s">
        <v>127</v>
      </c>
      <c r="D1040" s="117"/>
      <c r="E1040" s="117" t="n">
        <v>0</v>
      </c>
      <c r="F1040" s="118" t="s">
        <v>49</v>
      </c>
      <c r="G1040" s="118" t="s">
        <v>49</v>
      </c>
      <c r="H1040" s="118" t="n">
        <v>19689</v>
      </c>
      <c r="I1040" s="125" t="s">
        <v>2470</v>
      </c>
      <c r="J1040" s="120" t="n">
        <v>9</v>
      </c>
      <c r="K1040" s="121" t="n">
        <v>5</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14" t="s">
        <v>3054</v>
      </c>
      <c r="B1041" s="115" t="s">
        <v>3055</v>
      </c>
      <c r="C1041" s="116" t="s">
        <v>127</v>
      </c>
      <c r="D1041" s="117"/>
      <c r="E1041" s="117" t="n">
        <v>0</v>
      </c>
      <c r="F1041" s="118" t="s">
        <v>49</v>
      </c>
      <c r="G1041" s="118" t="s">
        <v>49</v>
      </c>
      <c r="H1041" s="118" t="n">
        <v>19691</v>
      </c>
      <c r="I1041" s="125" t="s">
        <v>2470</v>
      </c>
      <c r="J1041" s="120" t="n">
        <v>9</v>
      </c>
      <c r="K1041" s="121" t="n">
        <v>5</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4" t="s">
        <v>3056</v>
      </c>
      <c r="B1042" s="115" t="s">
        <v>3057</v>
      </c>
      <c r="C1042" s="116" t="s">
        <v>127</v>
      </c>
      <c r="D1042" s="117"/>
      <c r="E1042" s="117" t="n">
        <v>0</v>
      </c>
      <c r="F1042" s="118" t="s">
        <v>49</v>
      </c>
      <c r="G1042" s="118" t="s">
        <v>49</v>
      </c>
      <c r="H1042" s="118" t="n">
        <v>1997</v>
      </c>
      <c r="I1042" s="125" t="s">
        <v>2470</v>
      </c>
      <c r="J1042" s="120" t="n">
        <v>9</v>
      </c>
      <c r="K1042" s="121" t="n">
        <v>4</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4" t="s">
        <v>3058</v>
      </c>
      <c r="B1043" s="115" t="s">
        <v>3059</v>
      </c>
      <c r="C1043" s="116" t="s">
        <v>127</v>
      </c>
      <c r="D1043" s="117"/>
      <c r="E1043" s="117" t="n">
        <v>0</v>
      </c>
      <c r="F1043" s="118" t="s">
        <v>49</v>
      </c>
      <c r="G1043" s="118" t="s">
        <v>49</v>
      </c>
      <c r="H1043" s="118" t="n">
        <v>1964</v>
      </c>
      <c r="I1043" s="125" t="s">
        <v>2470</v>
      </c>
      <c r="J1043" s="120" t="n">
        <v>9</v>
      </c>
      <c r="K1043" s="121" t="n">
        <v>5</v>
      </c>
      <c r="L1043" s="126"/>
      <c r="M1043" s="123"/>
      <c r="N1043" s="127"/>
      <c r="O1043" s="123"/>
      <c r="P1043" s="127"/>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4" t="s">
        <v>3060</v>
      </c>
      <c r="B1044" s="115" t="s">
        <v>3061</v>
      </c>
      <c r="C1044" s="116" t="s">
        <v>3062</v>
      </c>
      <c r="D1044" s="117"/>
      <c r="E1044" s="117" t="n">
        <v>0</v>
      </c>
      <c r="F1044" s="118" t="s">
        <v>49</v>
      </c>
      <c r="G1044" s="118" t="s">
        <v>49</v>
      </c>
      <c r="H1044" s="118" t="n">
        <v>29930</v>
      </c>
      <c r="I1044" s="125" t="s">
        <v>2470</v>
      </c>
      <c r="J1044" s="120" t="n">
        <v>9</v>
      </c>
      <c r="K1044" s="121" t="n">
        <v>5</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14" t="s">
        <v>3063</v>
      </c>
      <c r="B1045" s="115" t="s">
        <v>3064</v>
      </c>
      <c r="C1045" s="116" t="s">
        <v>3065</v>
      </c>
      <c r="D1045" s="117"/>
      <c r="E1045" s="117" t="n">
        <v>0</v>
      </c>
      <c r="F1045" s="118" t="s">
        <v>49</v>
      </c>
      <c r="G1045" s="118" t="s">
        <v>49</v>
      </c>
      <c r="H1045" s="118" t="n">
        <v>35486</v>
      </c>
      <c r="I1045" s="125" t="s">
        <v>2470</v>
      </c>
      <c r="J1045" s="120" t="n">
        <v>9</v>
      </c>
      <c r="K1045" s="121" t="n">
        <v>5</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4" t="s">
        <v>3066</v>
      </c>
      <c r="B1046" s="115" t="s">
        <v>3067</v>
      </c>
      <c r="C1046" s="116" t="s">
        <v>127</v>
      </c>
      <c r="D1046" s="117"/>
      <c r="E1046" s="117" t="n">
        <v>0</v>
      </c>
      <c r="F1046" s="118" t="s">
        <v>49</v>
      </c>
      <c r="G1046" s="118" t="s">
        <v>49</v>
      </c>
      <c r="H1046" s="118" t="n">
        <v>1799</v>
      </c>
      <c r="I1046" s="125" t="s">
        <v>2470</v>
      </c>
      <c r="J1046" s="120" t="n">
        <v>9</v>
      </c>
      <c r="K1046" s="121" t="n">
        <v>5</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14" t="s">
        <v>3068</v>
      </c>
      <c r="B1047" s="115" t="s">
        <v>3069</v>
      </c>
      <c r="C1047" s="116" t="s">
        <v>3070</v>
      </c>
      <c r="D1047" s="117"/>
      <c r="E1047" s="117" t="n">
        <v>0</v>
      </c>
      <c r="F1047" s="118" t="s">
        <v>49</v>
      </c>
      <c r="G1047" s="118" t="s">
        <v>49</v>
      </c>
      <c r="H1047" s="118" t="n">
        <v>1714</v>
      </c>
      <c r="I1047" s="125" t="s">
        <v>2470</v>
      </c>
      <c r="J1047" s="120" t="n">
        <v>9</v>
      </c>
      <c r="K1047" s="121" t="n">
        <v>5</v>
      </c>
      <c r="L1047" s="126" t="s">
        <v>3071</v>
      </c>
      <c r="M1047" s="123" t="s">
        <v>3072</v>
      </c>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4" t="s">
        <v>3073</v>
      </c>
      <c r="B1048" s="115" t="s">
        <v>3074</v>
      </c>
      <c r="C1048" s="116" t="s">
        <v>127</v>
      </c>
      <c r="D1048" s="117"/>
      <c r="E1048" s="117" t="n">
        <v>0</v>
      </c>
      <c r="F1048" s="118" t="s">
        <v>49</v>
      </c>
      <c r="G1048" s="118" t="s">
        <v>49</v>
      </c>
      <c r="H1048" s="118" t="n">
        <v>29993</v>
      </c>
      <c r="I1048" s="125" t="s">
        <v>2470</v>
      </c>
      <c r="J1048" s="120" t="n">
        <v>9</v>
      </c>
      <c r="K1048" s="121" t="n">
        <v>5</v>
      </c>
      <c r="L1048" s="126"/>
      <c r="M1048" s="123"/>
      <c r="N1048" s="127"/>
      <c r="O1048" s="123"/>
      <c r="P1048" s="127"/>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4" t="s">
        <v>3075</v>
      </c>
      <c r="B1049" s="115" t="s">
        <v>3076</v>
      </c>
      <c r="C1049" s="116" t="s">
        <v>127</v>
      </c>
      <c r="D1049" s="117"/>
      <c r="E1049" s="117" t="n">
        <v>0</v>
      </c>
      <c r="F1049" s="118" t="s">
        <v>49</v>
      </c>
      <c r="G1049" s="118" t="s">
        <v>49</v>
      </c>
      <c r="H1049" s="118" t="n">
        <v>19713</v>
      </c>
      <c r="I1049" s="125" t="s">
        <v>2470</v>
      </c>
      <c r="J1049" s="120" t="n">
        <v>9</v>
      </c>
      <c r="K1049" s="121" t="n">
        <v>5</v>
      </c>
      <c r="L1049" s="126"/>
      <c r="M1049" s="123"/>
      <c r="N1049" s="127"/>
      <c r="O1049" s="123"/>
      <c r="P1049" s="127"/>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4" t="s">
        <v>3077</v>
      </c>
      <c r="B1050" s="115" t="s">
        <v>3078</v>
      </c>
      <c r="C1050" s="116" t="s">
        <v>3079</v>
      </c>
      <c r="D1050" s="117"/>
      <c r="E1050" s="117" t="n">
        <v>0</v>
      </c>
      <c r="F1050" s="118" t="s">
        <v>49</v>
      </c>
      <c r="G1050" s="118" t="s">
        <v>49</v>
      </c>
      <c r="H1050" s="118" t="n">
        <v>19714</v>
      </c>
      <c r="I1050" s="125" t="s">
        <v>2470</v>
      </c>
      <c r="J1050" s="120" t="n">
        <v>9</v>
      </c>
      <c r="K1050" s="121" t="n">
        <v>5</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4" t="s">
        <v>3080</v>
      </c>
      <c r="B1051" s="115" t="s">
        <v>3081</v>
      </c>
      <c r="C1051" s="116" t="s">
        <v>127</v>
      </c>
      <c r="D1051" s="117"/>
      <c r="E1051" s="117" t="n">
        <v>0</v>
      </c>
      <c r="F1051" s="118" t="s">
        <v>49</v>
      </c>
      <c r="G1051" s="118" t="s">
        <v>49</v>
      </c>
      <c r="H1051" s="118" t="n">
        <v>1694</v>
      </c>
      <c r="I1051" s="125" t="s">
        <v>2470</v>
      </c>
      <c r="J1051" s="120" t="n">
        <v>9</v>
      </c>
      <c r="K1051" s="121" t="n">
        <v>5</v>
      </c>
      <c r="L1051" s="126"/>
      <c r="M1051" s="123"/>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14" t="s">
        <v>3082</v>
      </c>
      <c r="B1052" s="115" t="s">
        <v>3083</v>
      </c>
      <c r="C1052" s="116" t="s">
        <v>1531</v>
      </c>
      <c r="D1052" s="117"/>
      <c r="E1052" s="117" t="n">
        <v>0</v>
      </c>
      <c r="F1052" s="118" t="s">
        <v>49</v>
      </c>
      <c r="G1052" s="118" t="s">
        <v>49</v>
      </c>
      <c r="H1052" s="118" t="n">
        <v>31578</v>
      </c>
      <c r="I1052" s="125" t="s">
        <v>2470</v>
      </c>
      <c r="J1052" s="120" t="n">
        <v>9</v>
      </c>
      <c r="K1052" s="121" t="n">
        <v>5</v>
      </c>
      <c r="L1052" s="126" t="s">
        <v>3084</v>
      </c>
      <c r="M1052" s="123" t="s">
        <v>3085</v>
      </c>
      <c r="N1052" s="127"/>
      <c r="O1052" s="123"/>
      <c r="P1052" s="127"/>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4" t="s">
        <v>3086</v>
      </c>
      <c r="B1053" s="115" t="s">
        <v>3087</v>
      </c>
      <c r="C1053" s="116" t="s">
        <v>127</v>
      </c>
      <c r="D1053" s="117"/>
      <c r="E1053" s="117" t="n">
        <v>0</v>
      </c>
      <c r="F1053" s="118" t="s">
        <v>49</v>
      </c>
      <c r="G1053" s="118" t="s">
        <v>49</v>
      </c>
      <c r="H1053" s="118" t="n">
        <v>1801</v>
      </c>
      <c r="I1053" s="125" t="s">
        <v>2470</v>
      </c>
      <c r="J1053" s="120" t="n">
        <v>9</v>
      </c>
      <c r="K1053" s="121" t="n">
        <v>5</v>
      </c>
      <c r="L1053" s="126"/>
      <c r="M1053" s="123"/>
      <c r="N1053" s="127"/>
      <c r="O1053" s="123"/>
      <c r="P1053" s="127"/>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4" t="s">
        <v>3088</v>
      </c>
      <c r="B1054" s="115" t="s">
        <v>3089</v>
      </c>
      <c r="C1054" s="116" t="s">
        <v>127</v>
      </c>
      <c r="D1054" s="117"/>
      <c r="E1054" s="117" t="n">
        <v>0</v>
      </c>
      <c r="F1054" s="118" t="s">
        <v>49</v>
      </c>
      <c r="G1054" s="118" t="s">
        <v>49</v>
      </c>
      <c r="H1054" s="118" t="n">
        <v>19717</v>
      </c>
      <c r="I1054" s="125" t="s">
        <v>2470</v>
      </c>
      <c r="J1054" s="120" t="n">
        <v>9</v>
      </c>
      <c r="K1054" s="121" t="n">
        <v>5</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4" t="s">
        <v>3090</v>
      </c>
      <c r="B1055" s="115" t="s">
        <v>3091</v>
      </c>
      <c r="C1055" s="116" t="s">
        <v>2491</v>
      </c>
      <c r="D1055" s="117"/>
      <c r="E1055" s="117" t="n">
        <v>0</v>
      </c>
      <c r="F1055" s="118" t="s">
        <v>49</v>
      </c>
      <c r="G1055" s="118" t="s">
        <v>49</v>
      </c>
      <c r="H1055" s="118" t="n">
        <v>31019</v>
      </c>
      <c r="I1055" s="125" t="s">
        <v>2470</v>
      </c>
      <c r="J1055" s="120" t="n">
        <v>9</v>
      </c>
      <c r="K1055" s="121" t="n">
        <v>5</v>
      </c>
      <c r="L1055" s="126" t="s">
        <v>3092</v>
      </c>
      <c r="M1055" s="123" t="s">
        <v>3093</v>
      </c>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4" t="s">
        <v>3094</v>
      </c>
      <c r="B1056" s="115" t="s">
        <v>3095</v>
      </c>
      <c r="C1056" s="116" t="s">
        <v>3096</v>
      </c>
      <c r="D1056" s="117"/>
      <c r="E1056" s="117" t="n">
        <v>0</v>
      </c>
      <c r="F1056" s="118" t="s">
        <v>49</v>
      </c>
      <c r="G1056" s="118" t="s">
        <v>49</v>
      </c>
      <c r="H1056" s="118" t="n">
        <v>19720</v>
      </c>
      <c r="I1056" s="125" t="s">
        <v>2470</v>
      </c>
      <c r="J1056" s="120" t="n">
        <v>9</v>
      </c>
      <c r="K1056" s="121" t="n">
        <v>5</v>
      </c>
      <c r="L1056" s="126"/>
      <c r="M1056" s="123"/>
      <c r="N1056" s="127"/>
      <c r="O1056" s="123"/>
      <c r="P1056" s="127"/>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4" t="s">
        <v>3097</v>
      </c>
      <c r="B1057" s="115" t="s">
        <v>3098</v>
      </c>
      <c r="C1057" s="116" t="s">
        <v>127</v>
      </c>
      <c r="D1057" s="117"/>
      <c r="E1057" s="117" t="n">
        <v>0</v>
      </c>
      <c r="F1057" s="118" t="s">
        <v>49</v>
      </c>
      <c r="G1057" s="118" t="s">
        <v>49</v>
      </c>
      <c r="H1057" s="118" t="n">
        <v>1604</v>
      </c>
      <c r="I1057" s="125" t="s">
        <v>2470</v>
      </c>
      <c r="J1057" s="120" t="n">
        <v>9</v>
      </c>
      <c r="K1057" s="121" t="n">
        <v>5</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14" t="s">
        <v>3099</v>
      </c>
      <c r="B1058" s="115" t="s">
        <v>3100</v>
      </c>
      <c r="C1058" s="116" t="s">
        <v>127</v>
      </c>
      <c r="D1058" s="117"/>
      <c r="E1058" s="117" t="n">
        <v>0</v>
      </c>
      <c r="F1058" s="118" t="s">
        <v>49</v>
      </c>
      <c r="G1058" s="118" t="s">
        <v>49</v>
      </c>
      <c r="H1058" s="118" t="n">
        <v>19722</v>
      </c>
      <c r="I1058" s="125" t="s">
        <v>2470</v>
      </c>
      <c r="J1058" s="120" t="n">
        <v>9</v>
      </c>
      <c r="K1058" s="121" t="n">
        <v>5</v>
      </c>
      <c r="L1058" s="126"/>
      <c r="M1058" s="123"/>
      <c r="N1058" s="127"/>
      <c r="O1058" s="123"/>
      <c r="P1058" s="127"/>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14" t="s">
        <v>3101</v>
      </c>
      <c r="B1059" s="115" t="s">
        <v>3102</v>
      </c>
      <c r="C1059" s="116" t="s">
        <v>127</v>
      </c>
      <c r="D1059" s="117"/>
      <c r="E1059" s="117" t="n">
        <v>0</v>
      </c>
      <c r="F1059" s="118" t="s">
        <v>49</v>
      </c>
      <c r="G1059" s="118" t="s">
        <v>49</v>
      </c>
      <c r="H1059" s="118" t="n">
        <v>1755</v>
      </c>
      <c r="I1059" s="125" t="s">
        <v>2470</v>
      </c>
      <c r="J1059" s="120" t="n">
        <v>9</v>
      </c>
      <c r="K1059" s="121" t="n">
        <v>5</v>
      </c>
      <c r="L1059" s="126"/>
      <c r="M1059" s="123"/>
      <c r="N1059" s="127"/>
      <c r="O1059" s="123"/>
      <c r="P1059" s="127"/>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4" t="s">
        <v>3103</v>
      </c>
      <c r="B1060" s="115" t="s">
        <v>3104</v>
      </c>
      <c r="C1060" s="116" t="s">
        <v>127</v>
      </c>
      <c r="D1060" s="117"/>
      <c r="E1060" s="117" t="n">
        <v>0</v>
      </c>
      <c r="F1060" s="118" t="s">
        <v>49</v>
      </c>
      <c r="G1060" s="118" t="s">
        <v>49</v>
      </c>
      <c r="H1060" s="118" t="n">
        <v>2003</v>
      </c>
      <c r="I1060" s="125" t="s">
        <v>2470</v>
      </c>
      <c r="J1060" s="120" t="n">
        <v>9</v>
      </c>
      <c r="K1060" s="121" t="n">
        <v>5</v>
      </c>
      <c r="L1060" s="126"/>
      <c r="M1060" s="123"/>
      <c r="N1060" s="127"/>
      <c r="O1060" s="123"/>
      <c r="P1060" s="127"/>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14" t="s">
        <v>3105</v>
      </c>
      <c r="B1061" s="115" t="s">
        <v>3106</v>
      </c>
      <c r="C1061" s="116" t="s">
        <v>3107</v>
      </c>
      <c r="D1061" s="117"/>
      <c r="E1061" s="117" t="n">
        <v>0</v>
      </c>
      <c r="F1061" s="118" t="s">
        <v>49</v>
      </c>
      <c r="G1061" s="118" t="s">
        <v>49</v>
      </c>
      <c r="H1061" s="118" t="n">
        <v>19733</v>
      </c>
      <c r="I1061" s="125" t="s">
        <v>2470</v>
      </c>
      <c r="J1061" s="120" t="n">
        <v>9</v>
      </c>
      <c r="K1061" s="121" t="n">
        <v>5</v>
      </c>
      <c r="L1061" s="126"/>
      <c r="M1061" s="123"/>
      <c r="N1061" s="127"/>
      <c r="O1061" s="123"/>
      <c r="P1061" s="127"/>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4" t="s">
        <v>3108</v>
      </c>
      <c r="B1062" s="115" t="s">
        <v>3109</v>
      </c>
      <c r="C1062" s="116" t="s">
        <v>515</v>
      </c>
      <c r="D1062" s="117"/>
      <c r="E1062" s="117" t="n">
        <v>0</v>
      </c>
      <c r="F1062" s="118" t="s">
        <v>49</v>
      </c>
      <c r="G1062" s="118" t="s">
        <v>49</v>
      </c>
      <c r="H1062" s="118" t="n">
        <v>19734</v>
      </c>
      <c r="I1062" s="125" t="s">
        <v>2470</v>
      </c>
      <c r="J1062" s="120" t="n">
        <v>9</v>
      </c>
      <c r="K1062" s="121" t="n">
        <v>5</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4" t="s">
        <v>3110</v>
      </c>
      <c r="B1063" s="115" t="s">
        <v>3111</v>
      </c>
      <c r="C1063" s="116" t="s">
        <v>127</v>
      </c>
      <c r="D1063" s="117"/>
      <c r="E1063" s="117" t="n">
        <v>0</v>
      </c>
      <c r="F1063" s="118" t="s">
        <v>49</v>
      </c>
      <c r="G1063" s="118" t="s">
        <v>49</v>
      </c>
      <c r="H1063" s="118" t="n">
        <v>19735</v>
      </c>
      <c r="I1063" s="125" t="s">
        <v>2470</v>
      </c>
      <c r="J1063" s="120" t="n">
        <v>9</v>
      </c>
      <c r="K1063" s="121" t="n">
        <v>5</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4" t="s">
        <v>3112</v>
      </c>
      <c r="B1064" s="115" t="s">
        <v>3113</v>
      </c>
      <c r="C1064" s="116" t="s">
        <v>127</v>
      </c>
      <c r="D1064" s="117"/>
      <c r="E1064" s="117" t="n">
        <v>0</v>
      </c>
      <c r="F1064" s="118" t="s">
        <v>49</v>
      </c>
      <c r="G1064" s="118" t="s">
        <v>49</v>
      </c>
      <c r="H1064" s="118" t="n">
        <v>29923</v>
      </c>
      <c r="I1064" s="125" t="s">
        <v>2470</v>
      </c>
      <c r="J1064" s="120" t="n">
        <v>9</v>
      </c>
      <c r="K1064" s="121" t="n">
        <v>5</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14" t="s">
        <v>3114</v>
      </c>
      <c r="B1065" s="115" t="s">
        <v>3115</v>
      </c>
      <c r="C1065" s="116" t="s">
        <v>127</v>
      </c>
      <c r="D1065" s="117"/>
      <c r="E1065" s="117" t="n">
        <v>0</v>
      </c>
      <c r="F1065" s="118" t="s">
        <v>49</v>
      </c>
      <c r="G1065" s="118" t="s">
        <v>49</v>
      </c>
      <c r="H1065" s="118" t="n">
        <v>1959</v>
      </c>
      <c r="I1065" s="125" t="s">
        <v>2470</v>
      </c>
      <c r="J1065" s="120" t="n">
        <v>9</v>
      </c>
      <c r="K1065" s="121" t="n">
        <v>5</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4" t="s">
        <v>3116</v>
      </c>
      <c r="B1066" s="115" t="s">
        <v>3117</v>
      </c>
      <c r="C1066" s="116" t="s">
        <v>127</v>
      </c>
      <c r="D1066" s="117"/>
      <c r="E1066" s="117" t="n">
        <v>0</v>
      </c>
      <c r="F1066" s="118" t="s">
        <v>49</v>
      </c>
      <c r="G1066" s="118" t="s">
        <v>49</v>
      </c>
      <c r="H1066" s="118" t="n">
        <v>2007</v>
      </c>
      <c r="I1066" s="125" t="s">
        <v>2470</v>
      </c>
      <c r="J1066" s="120" t="n">
        <v>9</v>
      </c>
      <c r="K1066" s="121" t="n">
        <v>5</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4" t="s">
        <v>3118</v>
      </c>
      <c r="B1067" s="115" t="s">
        <v>3119</v>
      </c>
      <c r="C1067" s="116" t="s">
        <v>3120</v>
      </c>
      <c r="D1067" s="117"/>
      <c r="E1067" s="117" t="n">
        <v>0</v>
      </c>
      <c r="F1067" s="118" t="s">
        <v>49</v>
      </c>
      <c r="G1067" s="118" t="s">
        <v>49</v>
      </c>
      <c r="H1067" s="118" t="n">
        <v>1707</v>
      </c>
      <c r="I1067" s="125" t="s">
        <v>2470</v>
      </c>
      <c r="J1067" s="120" t="n">
        <v>9</v>
      </c>
      <c r="K1067" s="121" t="n">
        <v>5</v>
      </c>
      <c r="L1067" s="126"/>
      <c r="M1067" s="123"/>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14" t="s">
        <v>3121</v>
      </c>
      <c r="B1068" s="115" t="s">
        <v>3122</v>
      </c>
      <c r="C1068" s="116" t="s">
        <v>3123</v>
      </c>
      <c r="D1068" s="117"/>
      <c r="E1068" s="117" t="n">
        <v>0</v>
      </c>
      <c r="F1068" s="118" t="s">
        <v>49</v>
      </c>
      <c r="G1068" s="118" t="s">
        <v>49</v>
      </c>
      <c r="H1068" s="118" t="n">
        <v>34450</v>
      </c>
      <c r="I1068" s="125" t="s">
        <v>2470</v>
      </c>
      <c r="J1068" s="120" t="n">
        <v>9</v>
      </c>
      <c r="K1068" s="121" t="n">
        <v>5</v>
      </c>
      <c r="L1068" s="126"/>
      <c r="M1068" s="123"/>
      <c r="N1068" s="127"/>
      <c r="O1068" s="123"/>
      <c r="P1068" s="127"/>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80"/>
      <c r="B1069" s="181" t="s">
        <v>3124</v>
      </c>
      <c r="C1069" s="182"/>
      <c r="D1069" s="131" t="s">
        <v>18</v>
      </c>
      <c r="E1069" s="131" t="n">
        <v>1</v>
      </c>
      <c r="F1069" s="183"/>
      <c r="G1069" s="183"/>
      <c r="H1069" s="183"/>
      <c r="I1069" s="184" t="s">
        <v>3125</v>
      </c>
      <c r="J1069" s="185" t="n">
        <v>10</v>
      </c>
      <c r="K1069" s="185"/>
      <c r="L1069" s="186"/>
      <c r="M1069" s="187"/>
      <c r="N1069" s="187"/>
      <c r="O1069" s="187"/>
      <c r="P1069" s="187"/>
      <c r="Q1069" s="18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14" t="s">
        <v>3126</v>
      </c>
      <c r="B1070" s="156" t="s">
        <v>3127</v>
      </c>
      <c r="C1070" s="147" t="s">
        <v>127</v>
      </c>
      <c r="D1070" s="117"/>
      <c r="E1070" s="117" t="n">
        <v>0</v>
      </c>
      <c r="F1070" s="118" t="s">
        <v>49</v>
      </c>
      <c r="G1070" s="118" t="s">
        <v>49</v>
      </c>
      <c r="H1070" s="141" t="n">
        <v>30107</v>
      </c>
      <c r="I1070" s="125" t="s">
        <v>3125</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14" t="s">
        <v>3128</v>
      </c>
      <c r="B1071" s="156" t="s">
        <v>3129</v>
      </c>
      <c r="C1071" s="147" t="s">
        <v>2646</v>
      </c>
      <c r="D1071" s="117"/>
      <c r="E1071" s="117" t="n">
        <v>0</v>
      </c>
      <c r="F1071" s="118" t="s">
        <v>49</v>
      </c>
      <c r="G1071" s="118" t="s">
        <v>49</v>
      </c>
      <c r="H1071" s="141" t="n">
        <v>35493</v>
      </c>
      <c r="I1071" s="125" t="s">
        <v>3125</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4" t="s">
        <v>3130</v>
      </c>
      <c r="B1072" s="156" t="s">
        <v>3131</v>
      </c>
      <c r="C1072" s="147" t="s">
        <v>127</v>
      </c>
      <c r="D1072" s="117"/>
      <c r="E1072" s="117" t="n">
        <v>0</v>
      </c>
      <c r="F1072" s="118" t="s">
        <v>49</v>
      </c>
      <c r="G1072" s="118" t="s">
        <v>49</v>
      </c>
      <c r="H1072" s="141" t="n">
        <v>1458</v>
      </c>
      <c r="I1072" s="125" t="s">
        <v>3125</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4" t="s">
        <v>3132</v>
      </c>
      <c r="B1073" s="156" t="s">
        <v>3133</v>
      </c>
      <c r="C1073" s="147" t="s">
        <v>127</v>
      </c>
      <c r="D1073" s="117"/>
      <c r="E1073" s="117" t="n">
        <v>0</v>
      </c>
      <c r="F1073" s="118" t="s">
        <v>49</v>
      </c>
      <c r="G1073" s="118" t="s">
        <v>49</v>
      </c>
      <c r="H1073" s="141" t="n">
        <v>31516</v>
      </c>
      <c r="I1073" s="125" t="s">
        <v>3125</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4" t="s">
        <v>3134</v>
      </c>
      <c r="B1074" s="156" t="s">
        <v>3135</v>
      </c>
      <c r="C1074" s="147" t="s">
        <v>127</v>
      </c>
      <c r="D1074" s="117"/>
      <c r="E1074" s="117" t="n">
        <v>0</v>
      </c>
      <c r="F1074" s="118" t="s">
        <v>49</v>
      </c>
      <c r="G1074" s="118" t="s">
        <v>49</v>
      </c>
      <c r="H1074" s="141" t="n">
        <v>31534</v>
      </c>
      <c r="I1074" s="125" t="s">
        <v>3125</v>
      </c>
      <c r="J1074" s="120" t="n">
        <v>10</v>
      </c>
      <c r="K1074" s="121" t="n">
        <v>6</v>
      </c>
      <c r="L1074" s="126" t="s">
        <v>3136</v>
      </c>
      <c r="M1074" s="123" t="s">
        <v>3137</v>
      </c>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4" t="s">
        <v>3138</v>
      </c>
      <c r="B1075" s="156" t="s">
        <v>3139</v>
      </c>
      <c r="C1075" s="147" t="s">
        <v>2693</v>
      </c>
      <c r="D1075" s="117"/>
      <c r="E1075" s="117" t="n">
        <v>0</v>
      </c>
      <c r="F1075" s="118" t="s">
        <v>49</v>
      </c>
      <c r="G1075" s="118" t="s">
        <v>49</v>
      </c>
      <c r="H1075" s="141" t="n">
        <v>29909</v>
      </c>
      <c r="I1075" s="125" t="s">
        <v>3125</v>
      </c>
      <c r="J1075" s="120" t="n">
        <v>10</v>
      </c>
      <c r="K1075" s="121" t="n">
        <v>6</v>
      </c>
      <c r="L1075" s="126"/>
      <c r="M1075" s="123"/>
      <c r="N1075" s="127"/>
      <c r="O1075" s="123"/>
      <c r="P1075" s="127"/>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4" t="s">
        <v>3140</v>
      </c>
      <c r="B1076" s="156" t="s">
        <v>3141</v>
      </c>
      <c r="C1076" s="147" t="s">
        <v>127</v>
      </c>
      <c r="D1076" s="117"/>
      <c r="E1076" s="117" t="n">
        <v>0</v>
      </c>
      <c r="F1076" s="118" t="s">
        <v>49</v>
      </c>
      <c r="G1076" s="118" t="s">
        <v>49</v>
      </c>
      <c r="H1076" s="141" t="n">
        <v>1542</v>
      </c>
      <c r="I1076" s="125" t="s">
        <v>3125</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4" t="s">
        <v>3142</v>
      </c>
      <c r="B1077" s="156" t="s">
        <v>3143</v>
      </c>
      <c r="C1077" s="147" t="s">
        <v>127</v>
      </c>
      <c r="D1077" s="117"/>
      <c r="E1077" s="117" t="n">
        <v>0</v>
      </c>
      <c r="F1077" s="118" t="s">
        <v>49</v>
      </c>
      <c r="G1077" s="118" t="s">
        <v>49</v>
      </c>
      <c r="H1077" s="141" t="n">
        <v>29911</v>
      </c>
      <c r="I1077" s="125" t="s">
        <v>3125</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4" t="s">
        <v>3144</v>
      </c>
      <c r="B1078" s="156" t="s">
        <v>3145</v>
      </c>
      <c r="C1078" s="147" t="s">
        <v>127</v>
      </c>
      <c r="D1078" s="117"/>
      <c r="E1078" s="117" t="n">
        <v>0</v>
      </c>
      <c r="F1078" s="118" t="s">
        <v>49</v>
      </c>
      <c r="G1078" s="118" t="s">
        <v>49</v>
      </c>
      <c r="H1078" s="141" t="n">
        <v>1544</v>
      </c>
      <c r="I1078" s="125" t="s">
        <v>3125</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4" t="s">
        <v>3146</v>
      </c>
      <c r="B1079" s="156" t="s">
        <v>3147</v>
      </c>
      <c r="C1079" s="147" t="s">
        <v>127</v>
      </c>
      <c r="D1079" s="117"/>
      <c r="E1079" s="117" t="n">
        <v>0</v>
      </c>
      <c r="F1079" s="118" t="s">
        <v>49</v>
      </c>
      <c r="G1079" s="118" t="s">
        <v>49</v>
      </c>
      <c r="H1079" s="141" t="n">
        <v>34422</v>
      </c>
      <c r="I1079" s="125" t="s">
        <v>3125</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4" t="s">
        <v>3148</v>
      </c>
      <c r="B1080" s="156" t="s">
        <v>3149</v>
      </c>
      <c r="C1080" s="147" t="s">
        <v>127</v>
      </c>
      <c r="D1080" s="117"/>
      <c r="E1080" s="117" t="n">
        <v>0</v>
      </c>
      <c r="F1080" s="118" t="s">
        <v>49</v>
      </c>
      <c r="G1080" s="118" t="s">
        <v>49</v>
      </c>
      <c r="H1080" s="141" t="n">
        <v>32250</v>
      </c>
      <c r="I1080" s="125" t="s">
        <v>3125</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4" t="s">
        <v>3150</v>
      </c>
      <c r="B1081" s="156" t="s">
        <v>3151</v>
      </c>
      <c r="C1081" s="147" t="s">
        <v>127</v>
      </c>
      <c r="D1081" s="117"/>
      <c r="E1081" s="117" t="n">
        <v>0</v>
      </c>
      <c r="F1081" s="118" t="s">
        <v>49</v>
      </c>
      <c r="G1081" s="118" t="s">
        <v>49</v>
      </c>
      <c r="H1081" s="141" t="n">
        <v>34423</v>
      </c>
      <c r="I1081" s="125" t="s">
        <v>3125</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4" t="s">
        <v>3152</v>
      </c>
      <c r="B1082" s="156" t="s">
        <v>3153</v>
      </c>
      <c r="C1082" s="147" t="s">
        <v>127</v>
      </c>
      <c r="D1082" s="117"/>
      <c r="E1082" s="117" t="n">
        <v>0</v>
      </c>
      <c r="F1082" s="118" t="s">
        <v>49</v>
      </c>
      <c r="G1082" s="118" t="s">
        <v>49</v>
      </c>
      <c r="H1082" s="141" t="n">
        <v>19758</v>
      </c>
      <c r="I1082" s="125" t="s">
        <v>3125</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true" outlineLevel="0" collapsed="false">
      <c r="A1083" s="114" t="s">
        <v>3154</v>
      </c>
      <c r="B1083" s="156" t="s">
        <v>3155</v>
      </c>
      <c r="C1083" s="147" t="s">
        <v>127</v>
      </c>
      <c r="D1083" s="117"/>
      <c r="E1083" s="117" t="n">
        <v>0</v>
      </c>
      <c r="F1083" s="118" t="s">
        <v>49</v>
      </c>
      <c r="G1083" s="118" t="s">
        <v>49</v>
      </c>
      <c r="H1083" s="141" t="n">
        <v>34424</v>
      </c>
      <c r="I1083" s="125" t="s">
        <v>3125</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2.75" hidden="false" customHeight="true" outlineLevel="0" collapsed="false">
      <c r="A1084" s="114" t="s">
        <v>3156</v>
      </c>
      <c r="B1084" s="156" t="s">
        <v>3157</v>
      </c>
      <c r="C1084" s="147" t="s">
        <v>127</v>
      </c>
      <c r="D1084" s="117"/>
      <c r="E1084" s="117" t="n">
        <v>0</v>
      </c>
      <c r="F1084" s="118" t="s">
        <v>49</v>
      </c>
      <c r="G1084" s="118" t="s">
        <v>49</v>
      </c>
      <c r="H1084" s="141" t="n">
        <v>1804</v>
      </c>
      <c r="I1084" s="125" t="s">
        <v>3125</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14" t="s">
        <v>3158</v>
      </c>
      <c r="B1085" s="156" t="s">
        <v>3159</v>
      </c>
      <c r="C1085" s="147" t="s">
        <v>127</v>
      </c>
      <c r="D1085" s="117"/>
      <c r="E1085" s="117" t="n">
        <v>0</v>
      </c>
      <c r="F1085" s="118" t="s">
        <v>49</v>
      </c>
      <c r="G1085" s="118" t="s">
        <v>49</v>
      </c>
      <c r="H1085" s="141" t="n">
        <v>1972</v>
      </c>
      <c r="I1085" s="125" t="s">
        <v>3125</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14" t="s">
        <v>3160</v>
      </c>
      <c r="B1086" s="156" t="s">
        <v>3161</v>
      </c>
      <c r="C1086" s="116" t="s">
        <v>127</v>
      </c>
      <c r="D1086" s="117"/>
      <c r="E1086" s="117" t="n">
        <v>0</v>
      </c>
      <c r="F1086" s="118" t="s">
        <v>49</v>
      </c>
      <c r="G1086" s="118" t="s">
        <v>49</v>
      </c>
      <c r="H1086" s="118" t="n">
        <v>34419</v>
      </c>
      <c r="I1086" s="125" t="s">
        <v>3125</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4" t="s">
        <v>3162</v>
      </c>
      <c r="B1087" s="156" t="s">
        <v>3163</v>
      </c>
      <c r="C1087" s="147" t="s">
        <v>3164</v>
      </c>
      <c r="D1087" s="117"/>
      <c r="E1087" s="117" t="n">
        <v>0</v>
      </c>
      <c r="F1087" s="118" t="s">
        <v>49</v>
      </c>
      <c r="G1087" s="118" t="s">
        <v>49</v>
      </c>
      <c r="H1087" s="141" t="n">
        <v>29914</v>
      </c>
      <c r="I1087" s="125" t="s">
        <v>3125</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14" t="s">
        <v>3165</v>
      </c>
      <c r="B1088" s="156" t="s">
        <v>3166</v>
      </c>
      <c r="C1088" s="147" t="s">
        <v>127</v>
      </c>
      <c r="D1088" s="117"/>
      <c r="E1088" s="117" t="n">
        <v>0</v>
      </c>
      <c r="F1088" s="118" t="s">
        <v>49</v>
      </c>
      <c r="G1088" s="118" t="s">
        <v>49</v>
      </c>
      <c r="H1088" s="141" t="n">
        <v>29915</v>
      </c>
      <c r="I1088" s="125" t="s">
        <v>3125</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4" t="s">
        <v>3167</v>
      </c>
      <c r="B1089" s="156" t="s">
        <v>3168</v>
      </c>
      <c r="C1089" s="147" t="s">
        <v>127</v>
      </c>
      <c r="D1089" s="117"/>
      <c r="E1089" s="117" t="n">
        <v>0</v>
      </c>
      <c r="F1089" s="118" t="s">
        <v>49</v>
      </c>
      <c r="G1089" s="118" t="s">
        <v>49</v>
      </c>
      <c r="H1089" s="141" t="n">
        <v>32033</v>
      </c>
      <c r="I1089" s="119" t="s">
        <v>3125</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4" t="s">
        <v>3169</v>
      </c>
      <c r="B1090" s="156" t="s">
        <v>3170</v>
      </c>
      <c r="C1090" s="147" t="s">
        <v>3171</v>
      </c>
      <c r="D1090" s="117"/>
      <c r="E1090" s="117" t="n">
        <v>0</v>
      </c>
      <c r="F1090" s="118" t="s">
        <v>49</v>
      </c>
      <c r="G1090" s="118" t="s">
        <v>49</v>
      </c>
      <c r="H1090" s="141" t="n">
        <v>19519</v>
      </c>
      <c r="I1090" s="125" t="s">
        <v>3125</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14" t="s">
        <v>3172</v>
      </c>
      <c r="B1091" s="156" t="s">
        <v>3173</v>
      </c>
      <c r="C1091" s="147" t="s">
        <v>3174</v>
      </c>
      <c r="D1091" s="117"/>
      <c r="E1091" s="117" t="n">
        <v>0</v>
      </c>
      <c r="F1091" s="118" t="s">
        <v>49</v>
      </c>
      <c r="G1091" s="118" t="s">
        <v>49</v>
      </c>
      <c r="H1091" s="141" t="n">
        <v>19520</v>
      </c>
      <c r="I1091" s="125" t="s">
        <v>3125</v>
      </c>
      <c r="J1091" s="120" t="n">
        <v>10</v>
      </c>
      <c r="K1091" s="121" t="n">
        <v>6</v>
      </c>
      <c r="L1091" s="126"/>
      <c r="M1091" s="123"/>
      <c r="N1091" s="127"/>
      <c r="O1091" s="123"/>
      <c r="P1091" s="127"/>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4" t="s">
        <v>3175</v>
      </c>
      <c r="B1092" s="156" t="s">
        <v>3176</v>
      </c>
      <c r="C1092" s="147" t="s">
        <v>127</v>
      </c>
      <c r="D1092" s="117"/>
      <c r="E1092" s="117" t="n">
        <v>0</v>
      </c>
      <c r="F1092" s="118" t="s">
        <v>49</v>
      </c>
      <c r="G1092" s="118" t="s">
        <v>49</v>
      </c>
      <c r="H1092" s="141" t="n">
        <v>1720</v>
      </c>
      <c r="I1092" s="125" t="s">
        <v>3125</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14" t="s">
        <v>3177</v>
      </c>
      <c r="B1093" s="156" t="s">
        <v>3178</v>
      </c>
      <c r="C1093" s="147" t="s">
        <v>127</v>
      </c>
      <c r="D1093" s="117"/>
      <c r="E1093" s="117" t="n">
        <v>0</v>
      </c>
      <c r="F1093" s="118" t="s">
        <v>49</v>
      </c>
      <c r="G1093" s="118" t="s">
        <v>49</v>
      </c>
      <c r="H1093" s="141" t="n">
        <v>32217</v>
      </c>
      <c r="I1093" s="125" t="s">
        <v>3125</v>
      </c>
      <c r="J1093" s="120" t="n">
        <v>10</v>
      </c>
      <c r="K1093" s="121" t="n">
        <v>6</v>
      </c>
      <c r="L1093" s="126"/>
      <c r="M1093" s="123"/>
      <c r="N1093" s="127"/>
      <c r="O1093" s="123"/>
      <c r="P1093" s="127"/>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4" t="s">
        <v>3179</v>
      </c>
      <c r="B1094" s="156" t="s">
        <v>3180</v>
      </c>
      <c r="C1094" s="147" t="s">
        <v>3181</v>
      </c>
      <c r="D1094" s="117"/>
      <c r="E1094" s="117" t="n">
        <v>0</v>
      </c>
      <c r="F1094" s="118" t="s">
        <v>49</v>
      </c>
      <c r="G1094" s="118" t="s">
        <v>49</v>
      </c>
      <c r="H1094" s="141" t="n">
        <v>19525</v>
      </c>
      <c r="I1094" s="125" t="s">
        <v>3125</v>
      </c>
      <c r="J1094" s="120" t="n">
        <v>10</v>
      </c>
      <c r="K1094" s="121" t="n">
        <v>6</v>
      </c>
      <c r="L1094" s="126"/>
      <c r="M1094" s="123"/>
      <c r="N1094" s="127"/>
      <c r="O1094" s="123"/>
      <c r="P1094" s="127"/>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4" t="s">
        <v>3182</v>
      </c>
      <c r="B1095" s="156" t="s">
        <v>3183</v>
      </c>
      <c r="C1095" s="147" t="s">
        <v>1528</v>
      </c>
      <c r="D1095" s="117"/>
      <c r="E1095" s="117" t="n">
        <v>0</v>
      </c>
      <c r="F1095" s="118" t="s">
        <v>49</v>
      </c>
      <c r="G1095" s="118" t="s">
        <v>49</v>
      </c>
      <c r="H1095" s="141" t="n">
        <v>19527</v>
      </c>
      <c r="I1095" s="125" t="s">
        <v>3125</v>
      </c>
      <c r="J1095" s="120" t="n">
        <v>10</v>
      </c>
      <c r="K1095" s="121" t="n">
        <v>6</v>
      </c>
      <c r="L1095" s="126"/>
      <c r="M1095" s="123"/>
      <c r="N1095" s="127"/>
      <c r="O1095" s="123"/>
      <c r="P1095" s="127"/>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4" t="s">
        <v>3184</v>
      </c>
      <c r="B1096" s="156" t="s">
        <v>3185</v>
      </c>
      <c r="C1096" s="116" t="s">
        <v>3186</v>
      </c>
      <c r="D1096" s="117"/>
      <c r="E1096" s="117" t="n">
        <v>0</v>
      </c>
      <c r="F1096" s="118" t="s">
        <v>49</v>
      </c>
      <c r="G1096" s="118" t="s">
        <v>49</v>
      </c>
      <c r="H1096" s="118" t="n">
        <v>19528</v>
      </c>
      <c r="I1096" s="119" t="s">
        <v>3125</v>
      </c>
      <c r="J1096" s="120" t="n">
        <v>10</v>
      </c>
      <c r="K1096" s="121" t="n">
        <v>6</v>
      </c>
      <c r="L1096" s="122"/>
      <c r="M1096" s="123"/>
      <c r="N1096" s="123"/>
      <c r="O1096" s="123"/>
      <c r="P1096" s="123"/>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14" t="s">
        <v>3187</v>
      </c>
      <c r="B1097" s="156" t="s">
        <v>3188</v>
      </c>
      <c r="C1097" s="147" t="s">
        <v>3189</v>
      </c>
      <c r="D1097" s="117"/>
      <c r="E1097" s="117" t="n">
        <v>0</v>
      </c>
      <c r="F1097" s="118" t="s">
        <v>49</v>
      </c>
      <c r="G1097" s="118" t="s">
        <v>49</v>
      </c>
      <c r="H1097" s="141" t="n">
        <v>19529</v>
      </c>
      <c r="I1097" s="119" t="s">
        <v>3125</v>
      </c>
      <c r="J1097" s="120" t="n">
        <v>10</v>
      </c>
      <c r="K1097" s="121" t="n">
        <v>6</v>
      </c>
      <c r="L1097" s="122"/>
      <c r="M1097" s="123"/>
      <c r="N1097" s="123"/>
      <c r="O1097" s="123"/>
      <c r="P1097" s="123"/>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true" outlineLevel="0" collapsed="false">
      <c r="A1098" s="114" t="s">
        <v>3190</v>
      </c>
      <c r="B1098" s="156" t="s">
        <v>3191</v>
      </c>
      <c r="C1098" s="147" t="s">
        <v>127</v>
      </c>
      <c r="D1098" s="117"/>
      <c r="E1098" s="117" t="n">
        <v>0</v>
      </c>
      <c r="F1098" s="118" t="s">
        <v>49</v>
      </c>
      <c r="G1098" s="118" t="s">
        <v>49</v>
      </c>
      <c r="H1098" s="141" t="n">
        <v>35485</v>
      </c>
      <c r="I1098" s="119" t="s">
        <v>3125</v>
      </c>
      <c r="J1098" s="120" t="n">
        <v>10</v>
      </c>
      <c r="K1098" s="121" t="n">
        <v>6</v>
      </c>
      <c r="L1098" s="122"/>
      <c r="M1098" s="123"/>
      <c r="N1098" s="123"/>
      <c r="O1098" s="123"/>
      <c r="P1098" s="123"/>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14" t="s">
        <v>3192</v>
      </c>
      <c r="B1099" s="115" t="s">
        <v>3193</v>
      </c>
      <c r="C1099" s="116" t="s">
        <v>3194</v>
      </c>
      <c r="D1099" s="117"/>
      <c r="E1099" s="117" t="n">
        <v>0</v>
      </c>
      <c r="F1099" s="118" t="s">
        <v>49</v>
      </c>
      <c r="G1099" s="118" t="s">
        <v>49</v>
      </c>
      <c r="H1099" s="118" t="n">
        <v>1976</v>
      </c>
      <c r="I1099" s="119" t="s">
        <v>3125</v>
      </c>
      <c r="J1099" s="120" t="n">
        <v>10</v>
      </c>
      <c r="K1099" s="121" t="n">
        <v>6</v>
      </c>
      <c r="L1099" s="122"/>
      <c r="M1099" s="123"/>
      <c r="N1099" s="123"/>
      <c r="O1099" s="123"/>
      <c r="P1099" s="123"/>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4" t="s">
        <v>3195</v>
      </c>
      <c r="B1100" s="115" t="s">
        <v>3196</v>
      </c>
      <c r="C1100" s="147" t="s">
        <v>109</v>
      </c>
      <c r="D1100" s="117"/>
      <c r="E1100" s="117" t="n">
        <v>0</v>
      </c>
      <c r="F1100" s="118" t="s">
        <v>49</v>
      </c>
      <c r="G1100" s="118" t="s">
        <v>49</v>
      </c>
      <c r="H1100" s="141" t="n">
        <v>1728</v>
      </c>
      <c r="I1100" s="119" t="s">
        <v>3125</v>
      </c>
      <c r="J1100" s="120" t="n">
        <v>10</v>
      </c>
      <c r="K1100" s="121" t="n">
        <v>6</v>
      </c>
      <c r="L1100" s="122"/>
      <c r="M1100" s="123"/>
      <c r="N1100" s="123"/>
      <c r="O1100" s="123"/>
      <c r="P1100" s="123"/>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4" t="s">
        <v>3197</v>
      </c>
      <c r="B1101" s="115" t="s">
        <v>3198</v>
      </c>
      <c r="C1101" s="147" t="s">
        <v>127</v>
      </c>
      <c r="D1101" s="117"/>
      <c r="E1101" s="117" t="n">
        <v>0</v>
      </c>
      <c r="F1101" s="118" t="s">
        <v>49</v>
      </c>
      <c r="G1101" s="118" t="s">
        <v>49</v>
      </c>
      <c r="H1101" s="141" t="n">
        <v>1724</v>
      </c>
      <c r="I1101" s="119" t="s">
        <v>3125</v>
      </c>
      <c r="J1101" s="120" t="n">
        <v>10</v>
      </c>
      <c r="K1101" s="121" t="n">
        <v>6</v>
      </c>
      <c r="L1101" s="122"/>
      <c r="M1101" s="123"/>
      <c r="N1101" s="123"/>
      <c r="O1101" s="123"/>
      <c r="P1101" s="123"/>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14" t="s">
        <v>3199</v>
      </c>
      <c r="B1102" s="115" t="s">
        <v>3200</v>
      </c>
      <c r="C1102" s="147" t="s">
        <v>1536</v>
      </c>
      <c r="D1102" s="117"/>
      <c r="E1102" s="117" t="n">
        <v>0</v>
      </c>
      <c r="F1102" s="118" t="s">
        <v>49</v>
      </c>
      <c r="G1102" s="118" t="s">
        <v>49</v>
      </c>
      <c r="H1102" s="141" t="n">
        <v>29917</v>
      </c>
      <c r="I1102" s="125" t="s">
        <v>3125</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4" t="s">
        <v>3201</v>
      </c>
      <c r="B1103" s="115" t="s">
        <v>3202</v>
      </c>
      <c r="C1103" s="147" t="s">
        <v>127</v>
      </c>
      <c r="D1103" s="117"/>
      <c r="E1103" s="117" t="n">
        <v>0</v>
      </c>
      <c r="F1103" s="118" t="s">
        <v>49</v>
      </c>
      <c r="G1103" s="118" t="s">
        <v>49</v>
      </c>
      <c r="H1103" s="141" t="n">
        <v>29918</v>
      </c>
      <c r="I1103" s="125" t="s">
        <v>3125</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4" t="s">
        <v>3203</v>
      </c>
      <c r="B1104" s="115" t="s">
        <v>3204</v>
      </c>
      <c r="C1104" s="147" t="s">
        <v>2780</v>
      </c>
      <c r="D1104" s="117"/>
      <c r="E1104" s="117" t="n">
        <v>0</v>
      </c>
      <c r="F1104" s="118" t="s">
        <v>49</v>
      </c>
      <c r="G1104" s="118" t="s">
        <v>49</v>
      </c>
      <c r="H1104" s="141" t="n">
        <v>19535</v>
      </c>
      <c r="I1104" s="119" t="s">
        <v>3125</v>
      </c>
      <c r="J1104" s="120" t="n">
        <v>10</v>
      </c>
      <c r="K1104" s="121" t="n">
        <v>6</v>
      </c>
      <c r="L1104" s="122"/>
      <c r="M1104" s="123"/>
      <c r="N1104" s="123"/>
      <c r="O1104" s="123"/>
      <c r="P1104" s="123"/>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true" outlineLevel="0" collapsed="false">
      <c r="A1105" s="114" t="s">
        <v>3205</v>
      </c>
      <c r="B1105" s="115" t="s">
        <v>3206</v>
      </c>
      <c r="C1105" s="147" t="s">
        <v>1299</v>
      </c>
      <c r="D1105" s="117"/>
      <c r="E1105" s="117" t="n">
        <v>0</v>
      </c>
      <c r="F1105" s="118" t="s">
        <v>49</v>
      </c>
      <c r="G1105" s="118" t="s">
        <v>49</v>
      </c>
      <c r="H1105" s="141" t="n">
        <v>1552</v>
      </c>
      <c r="I1105" s="125" t="s">
        <v>3125</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4" t="s">
        <v>3207</v>
      </c>
      <c r="B1106" s="115" t="s">
        <v>3208</v>
      </c>
      <c r="C1106" s="147" t="s">
        <v>1574</v>
      </c>
      <c r="D1106" s="117"/>
      <c r="E1106" s="117" t="n">
        <v>0</v>
      </c>
      <c r="F1106" s="118" t="s">
        <v>49</v>
      </c>
      <c r="G1106" s="118" t="s">
        <v>49</v>
      </c>
      <c r="H1106" s="141" t="n">
        <v>1731</v>
      </c>
      <c r="I1106" s="125" t="s">
        <v>3125</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4" t="s">
        <v>3209</v>
      </c>
      <c r="B1107" s="115" t="s">
        <v>3210</v>
      </c>
      <c r="C1107" s="147" t="s">
        <v>3211</v>
      </c>
      <c r="D1107" s="117"/>
      <c r="E1107" s="117" t="n">
        <v>0</v>
      </c>
      <c r="F1107" s="118" t="s">
        <v>49</v>
      </c>
      <c r="G1107" s="118" t="s">
        <v>49</v>
      </c>
      <c r="H1107" s="141" t="n">
        <v>29967</v>
      </c>
      <c r="I1107" s="125" t="s">
        <v>3125</v>
      </c>
      <c r="J1107" s="120" t="n">
        <v>10</v>
      </c>
      <c r="K1107" s="121" t="n">
        <v>6</v>
      </c>
      <c r="L1107" s="126" t="s">
        <v>3212</v>
      </c>
      <c r="M1107" s="123" t="s">
        <v>3213</v>
      </c>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14" t="s">
        <v>3214</v>
      </c>
      <c r="B1108" s="115" t="s">
        <v>3215</v>
      </c>
      <c r="C1108" s="147" t="s">
        <v>127</v>
      </c>
      <c r="D1108" s="117"/>
      <c r="E1108" s="117" t="n">
        <v>0</v>
      </c>
      <c r="F1108" s="118" t="s">
        <v>49</v>
      </c>
      <c r="G1108" s="118" t="s">
        <v>49</v>
      </c>
      <c r="H1108" s="141" t="n">
        <v>1759</v>
      </c>
      <c r="I1108" s="125" t="s">
        <v>3125</v>
      </c>
      <c r="J1108" s="120" t="n">
        <v>10</v>
      </c>
      <c r="K1108" s="121" t="n">
        <v>6</v>
      </c>
      <c r="L1108" s="126"/>
      <c r="M1108" s="123"/>
      <c r="N1108" s="127"/>
      <c r="O1108" s="123"/>
      <c r="P1108" s="127"/>
      <c r="Q1108" s="124"/>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4" t="s">
        <v>3216</v>
      </c>
      <c r="B1109" s="115" t="s">
        <v>3217</v>
      </c>
      <c r="C1109" s="147" t="s">
        <v>127</v>
      </c>
      <c r="D1109" s="117"/>
      <c r="E1109" s="117" t="n">
        <v>0</v>
      </c>
      <c r="F1109" s="118" t="s">
        <v>49</v>
      </c>
      <c r="G1109" s="118" t="s">
        <v>49</v>
      </c>
      <c r="H1109" s="141" t="n">
        <v>1757</v>
      </c>
      <c r="I1109" s="125" t="s">
        <v>3125</v>
      </c>
      <c r="J1109" s="120" t="n">
        <v>10</v>
      </c>
      <c r="K1109" s="121" t="n">
        <v>6</v>
      </c>
      <c r="L1109" s="126"/>
      <c r="M1109" s="123"/>
      <c r="N1109" s="127"/>
      <c r="O1109" s="123"/>
      <c r="P1109" s="127"/>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14" t="s">
        <v>3218</v>
      </c>
      <c r="B1110" s="115" t="s">
        <v>3219</v>
      </c>
      <c r="C1110" s="147" t="s">
        <v>127</v>
      </c>
      <c r="D1110" s="117"/>
      <c r="E1110" s="117" t="n">
        <v>0</v>
      </c>
      <c r="F1110" s="118" t="s">
        <v>49</v>
      </c>
      <c r="G1110" s="118" t="s">
        <v>49</v>
      </c>
      <c r="H1110" s="141" t="n">
        <v>34426</v>
      </c>
      <c r="I1110" s="125" t="s">
        <v>3125</v>
      </c>
      <c r="J1110" s="120" t="n">
        <v>10</v>
      </c>
      <c r="K1110" s="121" t="n">
        <v>6</v>
      </c>
      <c r="L1110" s="126"/>
      <c r="M1110" s="123"/>
      <c r="N1110" s="127"/>
      <c r="O1110" s="123"/>
      <c r="P1110" s="127"/>
      <c r="Q1110" s="124"/>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4" t="s">
        <v>3220</v>
      </c>
      <c r="B1111" s="115" t="s">
        <v>3221</v>
      </c>
      <c r="C1111" s="147" t="s">
        <v>127</v>
      </c>
      <c r="D1111" s="117"/>
      <c r="E1111" s="117" t="n">
        <v>0</v>
      </c>
      <c r="F1111" s="118" t="s">
        <v>49</v>
      </c>
      <c r="G1111" s="118" t="s">
        <v>49</v>
      </c>
      <c r="H1111" s="141" t="n">
        <v>1466</v>
      </c>
      <c r="I1111" s="125" t="s">
        <v>3125</v>
      </c>
      <c r="J1111" s="120" t="n">
        <v>10</v>
      </c>
      <c r="K1111" s="121" t="n">
        <v>6</v>
      </c>
      <c r="L1111" s="126"/>
      <c r="M1111" s="123"/>
      <c r="N1111" s="127"/>
      <c r="O1111" s="123"/>
      <c r="P1111" s="127"/>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14" t="s">
        <v>3222</v>
      </c>
      <c r="B1112" s="115" t="s">
        <v>3223</v>
      </c>
      <c r="C1112" s="147" t="s">
        <v>127</v>
      </c>
      <c r="D1112" s="117"/>
      <c r="E1112" s="117" t="n">
        <v>0</v>
      </c>
      <c r="F1112" s="118" t="s">
        <v>49</v>
      </c>
      <c r="G1112" s="118" t="s">
        <v>49</v>
      </c>
      <c r="H1112" s="141" t="n">
        <v>32252</v>
      </c>
      <c r="I1112" s="125" t="s">
        <v>3125</v>
      </c>
      <c r="J1112" s="120" t="n">
        <v>10</v>
      </c>
      <c r="K1112" s="121" t="n">
        <v>6</v>
      </c>
      <c r="L1112" s="166"/>
      <c r="M1112" s="123"/>
      <c r="N1112" s="150"/>
      <c r="O1112" s="123"/>
      <c r="P1112" s="150"/>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4" t="s">
        <v>3224</v>
      </c>
      <c r="B1113" s="115" t="s">
        <v>3225</v>
      </c>
      <c r="C1113" s="147" t="s">
        <v>127</v>
      </c>
      <c r="D1113" s="117"/>
      <c r="E1113" s="117" t="n">
        <v>0</v>
      </c>
      <c r="F1113" s="118" t="s">
        <v>49</v>
      </c>
      <c r="G1113" s="118" t="s">
        <v>49</v>
      </c>
      <c r="H1113" s="141" t="n">
        <v>32037</v>
      </c>
      <c r="I1113" s="125" t="s">
        <v>3125</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4" t="s">
        <v>3226</v>
      </c>
      <c r="B1114" s="115" t="s">
        <v>3227</v>
      </c>
      <c r="C1114" s="147" t="s">
        <v>127</v>
      </c>
      <c r="D1114" s="117"/>
      <c r="E1114" s="117" t="n">
        <v>0</v>
      </c>
      <c r="F1114" s="118" t="s">
        <v>49</v>
      </c>
      <c r="G1114" s="118" t="s">
        <v>49</v>
      </c>
      <c r="H1114" s="141" t="n">
        <v>29978</v>
      </c>
      <c r="I1114" s="125" t="s">
        <v>3125</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4" t="s">
        <v>3228</v>
      </c>
      <c r="B1115" s="115" t="s">
        <v>3229</v>
      </c>
      <c r="C1115" s="147" t="s">
        <v>127</v>
      </c>
      <c r="D1115" s="117"/>
      <c r="E1115" s="117" t="n">
        <v>0</v>
      </c>
      <c r="F1115" s="118" t="s">
        <v>49</v>
      </c>
      <c r="G1115" s="118" t="s">
        <v>49</v>
      </c>
      <c r="H1115" s="141" t="n">
        <v>30098</v>
      </c>
      <c r="I1115" s="125" t="s">
        <v>3125</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14" t="s">
        <v>3230</v>
      </c>
      <c r="B1116" s="115" t="s">
        <v>3231</v>
      </c>
      <c r="C1116" s="147" t="s">
        <v>2349</v>
      </c>
      <c r="D1116" s="117"/>
      <c r="E1116" s="117" t="n">
        <v>0</v>
      </c>
      <c r="F1116" s="118" t="s">
        <v>49</v>
      </c>
      <c r="G1116" s="118" t="s">
        <v>49</v>
      </c>
      <c r="H1116" s="141" t="n">
        <v>1733</v>
      </c>
      <c r="I1116" s="125" t="s">
        <v>3125</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14" t="s">
        <v>3232</v>
      </c>
      <c r="B1117" s="115" t="s">
        <v>3233</v>
      </c>
      <c r="C1117" s="147" t="s">
        <v>2136</v>
      </c>
      <c r="D1117" s="117"/>
      <c r="E1117" s="117" t="n">
        <v>0</v>
      </c>
      <c r="F1117" s="118" t="s">
        <v>49</v>
      </c>
      <c r="G1117" s="118" t="s">
        <v>49</v>
      </c>
      <c r="H1117" s="141" t="n">
        <v>1732</v>
      </c>
      <c r="I1117" s="119" t="s">
        <v>3125</v>
      </c>
      <c r="J1117" s="120" t="n">
        <v>10</v>
      </c>
      <c r="K1117" s="121" t="n">
        <v>6</v>
      </c>
      <c r="L1117" s="190"/>
      <c r="M1117" s="123"/>
      <c r="N1117" s="127"/>
      <c r="O1117" s="123"/>
      <c r="P1117" s="123"/>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4" t="s">
        <v>3234</v>
      </c>
      <c r="B1118" s="115" t="s">
        <v>3235</v>
      </c>
      <c r="C1118" s="147" t="s">
        <v>127</v>
      </c>
      <c r="D1118" s="117"/>
      <c r="E1118" s="117" t="n">
        <v>0</v>
      </c>
      <c r="F1118" s="118" t="s">
        <v>49</v>
      </c>
      <c r="G1118" s="118" t="s">
        <v>49</v>
      </c>
      <c r="H1118" s="141" t="n">
        <v>19598</v>
      </c>
      <c r="I1118" s="119" t="s">
        <v>3125</v>
      </c>
      <c r="J1118" s="120" t="n">
        <v>10</v>
      </c>
      <c r="K1118" s="121" t="n">
        <v>6</v>
      </c>
      <c r="L1118" s="122"/>
      <c r="M1118" s="123"/>
      <c r="N1118" s="123"/>
      <c r="O1118" s="123"/>
      <c r="P1118" s="123"/>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4" t="s">
        <v>3236</v>
      </c>
      <c r="B1119" s="115" t="s">
        <v>3237</v>
      </c>
      <c r="C1119" s="147" t="s">
        <v>127</v>
      </c>
      <c r="D1119" s="117"/>
      <c r="E1119" s="117" t="n">
        <v>0</v>
      </c>
      <c r="F1119" s="118" t="s">
        <v>49</v>
      </c>
      <c r="G1119" s="118" t="s">
        <v>49</v>
      </c>
      <c r="H1119" s="141" t="n">
        <v>29961</v>
      </c>
      <c r="I1119" s="125" t="s">
        <v>3125</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4" t="s">
        <v>3238</v>
      </c>
      <c r="B1120" s="115" t="s">
        <v>3239</v>
      </c>
      <c r="C1120" s="147" t="s">
        <v>3240</v>
      </c>
      <c r="D1120" s="117"/>
      <c r="E1120" s="117" t="n">
        <v>0</v>
      </c>
      <c r="F1120" s="118" t="s">
        <v>49</v>
      </c>
      <c r="G1120" s="118" t="s">
        <v>49</v>
      </c>
      <c r="H1120" s="141" t="n">
        <v>32213</v>
      </c>
      <c r="I1120" s="125" t="s">
        <v>3125</v>
      </c>
      <c r="J1120" s="120" t="n">
        <v>10</v>
      </c>
      <c r="K1120" s="121" t="n">
        <v>6</v>
      </c>
      <c r="L1120" s="126" t="s">
        <v>3241</v>
      </c>
      <c r="M1120" s="123" t="s">
        <v>3242</v>
      </c>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4" t="s">
        <v>3243</v>
      </c>
      <c r="B1121" s="115" t="s">
        <v>3244</v>
      </c>
      <c r="C1121" s="147" t="s">
        <v>3245</v>
      </c>
      <c r="D1121" s="117"/>
      <c r="E1121" s="117" t="n">
        <v>0</v>
      </c>
      <c r="F1121" s="118" t="s">
        <v>49</v>
      </c>
      <c r="G1121" s="118" t="s">
        <v>49</v>
      </c>
      <c r="H1121" s="141" t="n">
        <v>32039</v>
      </c>
      <c r="I1121" s="119" t="s">
        <v>3125</v>
      </c>
      <c r="J1121" s="120" t="n">
        <v>10</v>
      </c>
      <c r="K1121" s="121" t="n">
        <v>6</v>
      </c>
      <c r="L1121" s="122"/>
      <c r="M1121" s="123"/>
      <c r="N1121" s="123"/>
      <c r="O1121" s="123"/>
      <c r="P1121" s="123"/>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4" t="s">
        <v>3246</v>
      </c>
      <c r="B1122" s="115" t="s">
        <v>3247</v>
      </c>
      <c r="C1122" s="116" t="s">
        <v>1705</v>
      </c>
      <c r="D1122" s="117"/>
      <c r="E1122" s="117" t="n">
        <v>0</v>
      </c>
      <c r="F1122" s="118" t="s">
        <v>49</v>
      </c>
      <c r="G1122" s="118" t="s">
        <v>49</v>
      </c>
      <c r="H1122" s="118" t="n">
        <v>29976</v>
      </c>
      <c r="I1122" s="119" t="s">
        <v>3125</v>
      </c>
      <c r="J1122" s="120" t="n">
        <v>10</v>
      </c>
      <c r="K1122" s="121" t="n">
        <v>6</v>
      </c>
      <c r="L1122" s="122"/>
      <c r="M1122" s="123"/>
      <c r="N1122" s="123"/>
      <c r="O1122" s="123"/>
      <c r="P1122" s="123"/>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4" t="s">
        <v>3248</v>
      </c>
      <c r="B1123" s="115" t="s">
        <v>3249</v>
      </c>
      <c r="C1123" s="147" t="s">
        <v>127</v>
      </c>
      <c r="D1123" s="117"/>
      <c r="E1123" s="117" t="n">
        <v>0</v>
      </c>
      <c r="F1123" s="118" t="s">
        <v>49</v>
      </c>
      <c r="G1123" s="118" t="s">
        <v>49</v>
      </c>
      <c r="H1123" s="141" t="n">
        <v>1494</v>
      </c>
      <c r="I1123" s="125" t="s">
        <v>3125</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4" t="s">
        <v>3250</v>
      </c>
      <c r="B1124" s="115" t="s">
        <v>3251</v>
      </c>
      <c r="C1124" s="147" t="s">
        <v>127</v>
      </c>
      <c r="D1124" s="117"/>
      <c r="E1124" s="117" t="n">
        <v>0</v>
      </c>
      <c r="F1124" s="118" t="s">
        <v>49</v>
      </c>
      <c r="G1124" s="118" t="s">
        <v>49</v>
      </c>
      <c r="H1124" s="141" t="n">
        <v>29977</v>
      </c>
      <c r="I1124" s="125" t="s">
        <v>3125</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4" t="s">
        <v>3252</v>
      </c>
      <c r="B1125" s="115" t="s">
        <v>3253</v>
      </c>
      <c r="C1125" s="147" t="s">
        <v>127</v>
      </c>
      <c r="D1125" s="117"/>
      <c r="E1125" s="117" t="n">
        <v>0</v>
      </c>
      <c r="F1125" s="118" t="s">
        <v>49</v>
      </c>
      <c r="G1125" s="118" t="s">
        <v>49</v>
      </c>
      <c r="H1125" s="141" t="n">
        <v>29975</v>
      </c>
      <c r="I1125" s="125" t="s">
        <v>3125</v>
      </c>
      <c r="J1125" s="120" t="n">
        <v>10</v>
      </c>
      <c r="K1125" s="121" t="n">
        <v>6</v>
      </c>
      <c r="L1125" s="126"/>
      <c r="M1125" s="123"/>
      <c r="N1125" s="150"/>
      <c r="O1125" s="123"/>
      <c r="P1125" s="150"/>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4" t="s">
        <v>3254</v>
      </c>
      <c r="B1126" s="115" t="s">
        <v>3255</v>
      </c>
      <c r="C1126" s="116" t="s">
        <v>2349</v>
      </c>
      <c r="D1126" s="117"/>
      <c r="E1126" s="117" t="n">
        <v>0</v>
      </c>
      <c r="F1126" s="118" t="s">
        <v>49</v>
      </c>
      <c r="G1126" s="118" t="s">
        <v>49</v>
      </c>
      <c r="H1126" s="118" t="n">
        <v>32253</v>
      </c>
      <c r="I1126" s="125" t="s">
        <v>3125</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4" t="s">
        <v>3256</v>
      </c>
      <c r="B1127" s="115" t="s">
        <v>3257</v>
      </c>
      <c r="C1127" s="147" t="s">
        <v>3258</v>
      </c>
      <c r="D1127" s="117"/>
      <c r="E1127" s="117" t="n">
        <v>0</v>
      </c>
      <c r="F1127" s="118" t="s">
        <v>49</v>
      </c>
      <c r="G1127" s="118" t="s">
        <v>49</v>
      </c>
      <c r="H1127" s="141" t="n">
        <v>32041</v>
      </c>
      <c r="I1127" s="119" t="s">
        <v>3125</v>
      </c>
      <c r="J1127" s="120" t="n">
        <v>10</v>
      </c>
      <c r="K1127" s="121" t="n">
        <v>6</v>
      </c>
      <c r="L1127" s="122"/>
      <c r="M1127" s="123"/>
      <c r="N1127" s="123"/>
      <c r="O1127" s="123"/>
      <c r="P1127" s="123"/>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4" t="s">
        <v>3259</v>
      </c>
      <c r="B1128" s="115" t="s">
        <v>3260</v>
      </c>
      <c r="C1128" s="147" t="s">
        <v>127</v>
      </c>
      <c r="D1128" s="117"/>
      <c r="E1128" s="117" t="n">
        <v>0</v>
      </c>
      <c r="F1128" s="118" t="s">
        <v>49</v>
      </c>
      <c r="G1128" s="118" t="s">
        <v>49</v>
      </c>
      <c r="H1128" s="141" t="n">
        <v>1770</v>
      </c>
      <c r="I1128" s="119" t="s">
        <v>3125</v>
      </c>
      <c r="J1128" s="120" t="n">
        <v>10</v>
      </c>
      <c r="K1128" s="121" t="n">
        <v>6</v>
      </c>
      <c r="L1128" s="122"/>
      <c r="M1128" s="123"/>
      <c r="N1128" s="123"/>
      <c r="O1128" s="123"/>
      <c r="P1128" s="123"/>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14" t="s">
        <v>3261</v>
      </c>
      <c r="B1129" s="115" t="s">
        <v>3262</v>
      </c>
      <c r="C1129" s="147" t="s">
        <v>127</v>
      </c>
      <c r="D1129" s="117"/>
      <c r="E1129" s="117" t="n">
        <v>0</v>
      </c>
      <c r="F1129" s="118" t="s">
        <v>49</v>
      </c>
      <c r="G1129" s="118" t="s">
        <v>49</v>
      </c>
      <c r="H1129" s="141" t="n">
        <v>1769</v>
      </c>
      <c r="I1129" s="119" t="s">
        <v>3125</v>
      </c>
      <c r="J1129" s="120" t="n">
        <v>10</v>
      </c>
      <c r="K1129" s="121" t="n">
        <v>6</v>
      </c>
      <c r="L1129" s="122"/>
      <c r="M1129" s="123"/>
      <c r="N1129" s="123"/>
      <c r="O1129" s="123"/>
      <c r="P1129" s="123"/>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true" outlineLevel="0" collapsed="false">
      <c r="A1130" s="114" t="s">
        <v>3263</v>
      </c>
      <c r="B1130" s="115" t="s">
        <v>3264</v>
      </c>
      <c r="C1130" s="116" t="s">
        <v>127</v>
      </c>
      <c r="D1130" s="117"/>
      <c r="E1130" s="117" t="n">
        <v>0</v>
      </c>
      <c r="F1130" s="118" t="s">
        <v>49</v>
      </c>
      <c r="G1130" s="118" t="s">
        <v>49</v>
      </c>
      <c r="H1130" s="118" t="n">
        <v>29994</v>
      </c>
      <c r="I1130" s="125" t="s">
        <v>3125</v>
      </c>
      <c r="J1130" s="120" t="n">
        <v>10</v>
      </c>
      <c r="K1130" s="121" t="n">
        <v>6</v>
      </c>
      <c r="L1130" s="126"/>
      <c r="M1130" s="123"/>
      <c r="N1130" s="150"/>
      <c r="O1130" s="123"/>
      <c r="P1130" s="150"/>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14" t="s">
        <v>3265</v>
      </c>
      <c r="B1131" s="115" t="s">
        <v>3266</v>
      </c>
      <c r="C1131" s="147" t="s">
        <v>3267</v>
      </c>
      <c r="D1131" s="117"/>
      <c r="E1131" s="117" t="n">
        <v>0</v>
      </c>
      <c r="F1131" s="118" t="s">
        <v>49</v>
      </c>
      <c r="G1131" s="118" t="s">
        <v>49</v>
      </c>
      <c r="H1131" s="141" t="n">
        <v>34429</v>
      </c>
      <c r="I1131" s="125" t="s">
        <v>3125</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4" t="s">
        <v>3268</v>
      </c>
      <c r="B1132" s="115" t="s">
        <v>3269</v>
      </c>
      <c r="C1132" s="147" t="s">
        <v>2646</v>
      </c>
      <c r="D1132" s="117"/>
      <c r="E1132" s="117" t="n">
        <v>0</v>
      </c>
      <c r="F1132" s="118" t="s">
        <v>49</v>
      </c>
      <c r="G1132" s="118" t="s">
        <v>49</v>
      </c>
      <c r="H1132" s="141" t="n">
        <v>1560</v>
      </c>
      <c r="I1132" s="125" t="s">
        <v>3125</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4" t="s">
        <v>3270</v>
      </c>
      <c r="B1133" s="115" t="s">
        <v>3271</v>
      </c>
      <c r="C1133" s="147" t="s">
        <v>880</v>
      </c>
      <c r="D1133" s="117"/>
      <c r="E1133" s="117" t="n">
        <v>0</v>
      </c>
      <c r="F1133" s="118" t="s">
        <v>49</v>
      </c>
      <c r="G1133" s="118" t="s">
        <v>49</v>
      </c>
      <c r="H1133" s="141" t="n">
        <v>1558</v>
      </c>
      <c r="I1133" s="125" t="s">
        <v>3125</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14" t="s">
        <v>3272</v>
      </c>
      <c r="B1134" s="115" t="s">
        <v>3273</v>
      </c>
      <c r="C1134" s="147" t="s">
        <v>127</v>
      </c>
      <c r="D1134" s="117"/>
      <c r="E1134" s="117" t="n">
        <v>0</v>
      </c>
      <c r="F1134" s="118" t="s">
        <v>49</v>
      </c>
      <c r="G1134" s="118" t="s">
        <v>49</v>
      </c>
      <c r="H1134" s="141" t="n">
        <v>29949</v>
      </c>
      <c r="I1134" s="125" t="s">
        <v>3125</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14" t="s">
        <v>3274</v>
      </c>
      <c r="B1135" s="115" t="s">
        <v>3275</v>
      </c>
      <c r="C1135" s="147" t="s">
        <v>3276</v>
      </c>
      <c r="D1135" s="117"/>
      <c r="E1135" s="117" t="n">
        <v>0</v>
      </c>
      <c r="F1135" s="118" t="s">
        <v>49</v>
      </c>
      <c r="G1135" s="118" t="s">
        <v>49</v>
      </c>
      <c r="H1135" s="141" t="n">
        <v>20730</v>
      </c>
      <c r="I1135" s="125" t="s">
        <v>3125</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14" t="s">
        <v>3277</v>
      </c>
      <c r="B1136" s="115" t="s">
        <v>3278</v>
      </c>
      <c r="C1136" s="147" t="s">
        <v>3276</v>
      </c>
      <c r="D1136" s="117"/>
      <c r="E1136" s="117" t="n">
        <v>0</v>
      </c>
      <c r="F1136" s="118" t="s">
        <v>49</v>
      </c>
      <c r="G1136" s="118" t="s">
        <v>49</v>
      </c>
      <c r="H1136" s="141" t="n">
        <v>31595</v>
      </c>
      <c r="I1136" s="125" t="s">
        <v>3125</v>
      </c>
      <c r="J1136" s="120" t="n">
        <v>10</v>
      </c>
      <c r="K1136" s="121" t="n">
        <v>6</v>
      </c>
      <c r="L1136" s="126" t="s">
        <v>3279</v>
      </c>
      <c r="M1136" s="123" t="s">
        <v>3280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4" t="s">
        <v>3281</v>
      </c>
      <c r="B1137" s="115" t="s">
        <v>3282</v>
      </c>
      <c r="C1137" s="147" t="s">
        <v>1736</v>
      </c>
      <c r="D1137" s="117"/>
      <c r="E1137" s="117" t="n">
        <v>0</v>
      </c>
      <c r="F1137" s="118" t="s">
        <v>49</v>
      </c>
      <c r="G1137" s="118" t="s">
        <v>49</v>
      </c>
      <c r="H1137" s="141" t="n">
        <v>1845</v>
      </c>
      <c r="I1137" s="119" t="s">
        <v>3125</v>
      </c>
      <c r="J1137" s="120" t="n">
        <v>10</v>
      </c>
      <c r="K1137" s="121" t="n">
        <v>6</v>
      </c>
      <c r="L1137" s="122"/>
      <c r="M1137" s="123"/>
      <c r="N1137" s="123"/>
      <c r="O1137" s="123"/>
      <c r="P1137" s="123"/>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4" t="s">
        <v>3283</v>
      </c>
      <c r="B1138" s="115" t="s">
        <v>3284</v>
      </c>
      <c r="C1138" s="147" t="s">
        <v>3285</v>
      </c>
      <c r="D1138" s="117"/>
      <c r="E1138" s="117" t="n">
        <v>0</v>
      </c>
      <c r="F1138" s="118" t="s">
        <v>49</v>
      </c>
      <c r="G1138" s="118" t="s">
        <v>49</v>
      </c>
      <c r="H1138" s="141" t="n">
        <v>19644</v>
      </c>
      <c r="I1138" s="125" t="s">
        <v>3125</v>
      </c>
      <c r="J1138" s="120" t="n">
        <v>10</v>
      </c>
      <c r="K1138" s="121" t="n">
        <v>6</v>
      </c>
      <c r="L1138" s="126"/>
      <c r="M1138" s="123"/>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4" t="s">
        <v>3286</v>
      </c>
      <c r="B1139" s="115" t="s">
        <v>3287</v>
      </c>
      <c r="C1139" s="116" t="s">
        <v>127</v>
      </c>
      <c r="D1139" s="117"/>
      <c r="E1139" s="117" t="n">
        <v>0</v>
      </c>
      <c r="F1139" s="118" t="s">
        <v>49</v>
      </c>
      <c r="G1139" s="118" t="s">
        <v>49</v>
      </c>
      <c r="H1139" s="118" t="n">
        <v>1844</v>
      </c>
      <c r="I1139" s="125" t="s">
        <v>3125</v>
      </c>
      <c r="J1139" s="120" t="n">
        <v>10</v>
      </c>
      <c r="K1139" s="121" t="n">
        <v>6</v>
      </c>
      <c r="L1139" s="126"/>
      <c r="M1139" s="123"/>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4" t="s">
        <v>3288</v>
      </c>
      <c r="B1140" s="115" t="s">
        <v>3289</v>
      </c>
      <c r="C1140" s="147" t="s">
        <v>127</v>
      </c>
      <c r="D1140" s="117"/>
      <c r="E1140" s="117" t="n">
        <v>0</v>
      </c>
      <c r="F1140" s="118" t="s">
        <v>49</v>
      </c>
      <c r="G1140" s="118" t="s">
        <v>49</v>
      </c>
      <c r="H1140" s="141" t="n">
        <v>1853</v>
      </c>
      <c r="I1140" s="125" t="s">
        <v>3125</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14" t="s">
        <v>3290</v>
      </c>
      <c r="B1141" s="115" t="s">
        <v>3291</v>
      </c>
      <c r="C1141" s="147" t="s">
        <v>2646</v>
      </c>
      <c r="D1141" s="117"/>
      <c r="E1141" s="117" t="n">
        <v>0</v>
      </c>
      <c r="F1141" s="118" t="s">
        <v>49</v>
      </c>
      <c r="G1141" s="118" t="s">
        <v>49</v>
      </c>
      <c r="H1141" s="141" t="n">
        <v>32254</v>
      </c>
      <c r="I1141" s="125" t="s">
        <v>3125</v>
      </c>
      <c r="J1141" s="120" t="n">
        <v>10</v>
      </c>
      <c r="K1141" s="121" t="n">
        <v>6</v>
      </c>
      <c r="L1141" s="126"/>
      <c r="M1141" s="123"/>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4" t="s">
        <v>3292</v>
      </c>
      <c r="B1142" s="115" t="s">
        <v>3293</v>
      </c>
      <c r="C1142" s="116" t="s">
        <v>3294</v>
      </c>
      <c r="D1142" s="117"/>
      <c r="E1142" s="117" t="n">
        <v>0</v>
      </c>
      <c r="F1142" s="118" t="s">
        <v>49</v>
      </c>
      <c r="G1142" s="118" t="s">
        <v>49</v>
      </c>
      <c r="H1142" s="118" t="n">
        <v>34430</v>
      </c>
      <c r="I1142" s="125" t="s">
        <v>3125</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4" t="s">
        <v>3295</v>
      </c>
      <c r="B1143" s="115" t="s">
        <v>3296</v>
      </c>
      <c r="C1143" s="147" t="s">
        <v>3297</v>
      </c>
      <c r="D1143" s="117"/>
      <c r="E1143" s="117" t="n">
        <v>0</v>
      </c>
      <c r="F1143" s="118" t="s">
        <v>49</v>
      </c>
      <c r="G1143" s="118" t="s">
        <v>49</v>
      </c>
      <c r="H1143" s="141" t="n">
        <v>19657</v>
      </c>
      <c r="I1143" s="125" t="s">
        <v>3125</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4" t="s">
        <v>3298</v>
      </c>
      <c r="B1144" s="115" t="s">
        <v>3299</v>
      </c>
      <c r="C1144" s="147" t="s">
        <v>2564</v>
      </c>
      <c r="D1144" s="117"/>
      <c r="E1144" s="117" t="n">
        <v>0</v>
      </c>
      <c r="F1144" s="118" t="s">
        <v>49</v>
      </c>
      <c r="G1144" s="118" t="s">
        <v>49</v>
      </c>
      <c r="H1144" s="141" t="n">
        <v>19659</v>
      </c>
      <c r="I1144" s="119" t="s">
        <v>3125</v>
      </c>
      <c r="J1144" s="120" t="n">
        <v>10</v>
      </c>
      <c r="K1144" s="121" t="n">
        <v>6</v>
      </c>
      <c r="L1144" s="122"/>
      <c r="M1144" s="123"/>
      <c r="N1144" s="123"/>
      <c r="O1144" s="123"/>
      <c r="P1144" s="123"/>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4" t="s">
        <v>3300</v>
      </c>
      <c r="B1145" s="115" t="s">
        <v>3301</v>
      </c>
      <c r="C1145" s="147" t="s">
        <v>127</v>
      </c>
      <c r="D1145" s="117"/>
      <c r="E1145" s="117" t="n">
        <v>0</v>
      </c>
      <c r="F1145" s="118" t="s">
        <v>49</v>
      </c>
      <c r="G1145" s="118" t="s">
        <v>49</v>
      </c>
      <c r="H1145" s="141" t="n">
        <v>29965</v>
      </c>
      <c r="I1145" s="125" t="s">
        <v>3125</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4" t="s">
        <v>3302</v>
      </c>
      <c r="B1146" s="115" t="s">
        <v>3303</v>
      </c>
      <c r="C1146" s="147" t="s">
        <v>127</v>
      </c>
      <c r="D1146" s="117"/>
      <c r="E1146" s="117" t="n">
        <v>0</v>
      </c>
      <c r="F1146" s="118" t="s">
        <v>49</v>
      </c>
      <c r="G1146" s="118" t="s">
        <v>49</v>
      </c>
      <c r="H1146" s="141" t="n">
        <v>32219</v>
      </c>
      <c r="I1146" s="125" t="s">
        <v>3125</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4" t="s">
        <v>3304</v>
      </c>
      <c r="B1147" s="115" t="s">
        <v>3305</v>
      </c>
      <c r="C1147" s="147" t="s">
        <v>127</v>
      </c>
      <c r="D1147" s="117"/>
      <c r="E1147" s="117" t="n">
        <v>0</v>
      </c>
      <c r="F1147" s="118" t="s">
        <v>49</v>
      </c>
      <c r="G1147" s="118" t="s">
        <v>49</v>
      </c>
      <c r="H1147" s="141" t="n">
        <v>34431</v>
      </c>
      <c r="I1147" s="125" t="s">
        <v>3125</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4" t="s">
        <v>3306</v>
      </c>
      <c r="B1148" s="115" t="s">
        <v>3307</v>
      </c>
      <c r="C1148" s="147" t="s">
        <v>127</v>
      </c>
      <c r="D1148" s="117"/>
      <c r="E1148" s="117" t="n">
        <v>0</v>
      </c>
      <c r="F1148" s="118" t="s">
        <v>49</v>
      </c>
      <c r="G1148" s="118" t="s">
        <v>49</v>
      </c>
      <c r="H1148" s="141" t="n">
        <v>29957</v>
      </c>
      <c r="I1148" s="125" t="s">
        <v>3125</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14" t="s">
        <v>3308</v>
      </c>
      <c r="B1149" s="115" t="s">
        <v>3309</v>
      </c>
      <c r="C1149" s="116" t="s">
        <v>127</v>
      </c>
      <c r="D1149" s="117"/>
      <c r="E1149" s="117" t="n">
        <v>0</v>
      </c>
      <c r="F1149" s="118" t="s">
        <v>49</v>
      </c>
      <c r="G1149" s="118" t="s">
        <v>49</v>
      </c>
      <c r="H1149" s="118" t="n">
        <v>1929</v>
      </c>
      <c r="I1149" s="125" t="s">
        <v>3125</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4" t="s">
        <v>3310</v>
      </c>
      <c r="B1150" s="115" t="s">
        <v>3311</v>
      </c>
      <c r="C1150" s="116" t="s">
        <v>127</v>
      </c>
      <c r="D1150" s="117"/>
      <c r="E1150" s="117" t="n">
        <v>0</v>
      </c>
      <c r="F1150" s="118" t="s">
        <v>49</v>
      </c>
      <c r="G1150" s="118" t="s">
        <v>49</v>
      </c>
      <c r="H1150" s="118" t="n">
        <v>1926</v>
      </c>
      <c r="I1150" s="125" t="s">
        <v>3125</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14" t="s">
        <v>3312</v>
      </c>
      <c r="B1151" s="115" t="s">
        <v>3313</v>
      </c>
      <c r="C1151" s="116" t="s">
        <v>932</v>
      </c>
      <c r="D1151" s="117"/>
      <c r="E1151" s="117" t="n">
        <v>0</v>
      </c>
      <c r="F1151" s="118" t="s">
        <v>49</v>
      </c>
      <c r="G1151" s="118" t="s">
        <v>49</v>
      </c>
      <c r="H1151" s="118" t="n">
        <v>29963</v>
      </c>
      <c r="I1151" s="125" t="s">
        <v>3125</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4" t="s">
        <v>3314</v>
      </c>
      <c r="B1152" s="115" t="s">
        <v>3315</v>
      </c>
      <c r="C1152" s="147" t="s">
        <v>127</v>
      </c>
      <c r="D1152" s="117"/>
      <c r="E1152" s="117" t="n">
        <v>0</v>
      </c>
      <c r="F1152" s="118" t="s">
        <v>49</v>
      </c>
      <c r="G1152" s="118" t="s">
        <v>49</v>
      </c>
      <c r="H1152" s="141" t="n">
        <v>29960</v>
      </c>
      <c r="I1152" s="125" t="s">
        <v>3125</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4" t="s">
        <v>3316</v>
      </c>
      <c r="B1153" s="115" t="s">
        <v>3317</v>
      </c>
      <c r="C1153" s="147" t="s">
        <v>127</v>
      </c>
      <c r="D1153" s="117"/>
      <c r="E1153" s="117" t="n">
        <v>0</v>
      </c>
      <c r="F1153" s="118" t="s">
        <v>49</v>
      </c>
      <c r="G1153" s="118" t="s">
        <v>49</v>
      </c>
      <c r="H1153" s="141" t="n">
        <v>35483</v>
      </c>
      <c r="I1153" s="125" t="s">
        <v>3125</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4" t="s">
        <v>3318</v>
      </c>
      <c r="B1154" s="115" t="s">
        <v>3319</v>
      </c>
      <c r="C1154" s="116" t="s">
        <v>3320</v>
      </c>
      <c r="D1154" s="117"/>
      <c r="E1154" s="117" t="n">
        <v>0</v>
      </c>
      <c r="F1154" s="118" t="s">
        <v>49</v>
      </c>
      <c r="G1154" s="118" t="s">
        <v>49</v>
      </c>
      <c r="H1154" s="118" t="n">
        <v>19776</v>
      </c>
      <c r="I1154" s="125" t="s">
        <v>3125</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14" t="s">
        <v>3321</v>
      </c>
      <c r="B1155" s="115" t="s">
        <v>3322</v>
      </c>
      <c r="C1155" s="147" t="s">
        <v>127</v>
      </c>
      <c r="D1155" s="117"/>
      <c r="E1155" s="117" t="n">
        <v>0</v>
      </c>
      <c r="F1155" s="118" t="s">
        <v>49</v>
      </c>
      <c r="G1155" s="118" t="s">
        <v>49</v>
      </c>
      <c r="H1155" s="141" t="n">
        <v>34602</v>
      </c>
      <c r="I1155" s="125" t="s">
        <v>3125</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4" t="s">
        <v>3323</v>
      </c>
      <c r="B1156" s="115" t="s">
        <v>3324</v>
      </c>
      <c r="C1156" s="116" t="s">
        <v>3325</v>
      </c>
      <c r="D1156" s="117"/>
      <c r="E1156" s="117" t="n">
        <v>0</v>
      </c>
      <c r="F1156" s="118" t="s">
        <v>49</v>
      </c>
      <c r="G1156" s="118" t="s">
        <v>49</v>
      </c>
      <c r="H1156" s="118" t="n">
        <v>34434</v>
      </c>
      <c r="I1156" s="125" t="s">
        <v>3125</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4" t="s">
        <v>3326</v>
      </c>
      <c r="B1157" s="115" t="s">
        <v>3327</v>
      </c>
      <c r="C1157" s="116" t="s">
        <v>127</v>
      </c>
      <c r="D1157" s="117"/>
      <c r="E1157" s="117" t="n">
        <v>0</v>
      </c>
      <c r="F1157" s="118" t="s">
        <v>49</v>
      </c>
      <c r="G1157" s="118" t="s">
        <v>49</v>
      </c>
      <c r="H1157" s="118" t="n">
        <v>19782</v>
      </c>
      <c r="I1157" s="125" t="s">
        <v>3125</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4" t="s">
        <v>3328</v>
      </c>
      <c r="B1158" s="115" t="s">
        <v>3329</v>
      </c>
      <c r="C1158" s="147" t="s">
        <v>127</v>
      </c>
      <c r="D1158" s="117"/>
      <c r="E1158" s="117" t="n">
        <v>0</v>
      </c>
      <c r="F1158" s="118" t="s">
        <v>49</v>
      </c>
      <c r="G1158" s="118" t="s">
        <v>49</v>
      </c>
      <c r="H1158" s="141" t="n">
        <v>32255</v>
      </c>
      <c r="I1158" s="125" t="s">
        <v>3125</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4" t="s">
        <v>3330</v>
      </c>
      <c r="B1159" s="115" t="s">
        <v>3331</v>
      </c>
      <c r="C1159" s="116" t="s">
        <v>127</v>
      </c>
      <c r="D1159" s="117"/>
      <c r="E1159" s="117" t="n">
        <v>0</v>
      </c>
      <c r="F1159" s="118" t="s">
        <v>49</v>
      </c>
      <c r="G1159" s="118" t="s">
        <v>49</v>
      </c>
      <c r="H1159" s="118" t="n">
        <v>19794</v>
      </c>
      <c r="I1159" s="125" t="s">
        <v>3125</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4" t="s">
        <v>3332</v>
      </c>
      <c r="B1160" s="115" t="s">
        <v>3333</v>
      </c>
      <c r="C1160" s="147" t="s">
        <v>127</v>
      </c>
      <c r="D1160" s="117"/>
      <c r="E1160" s="117" t="n">
        <v>0</v>
      </c>
      <c r="F1160" s="118" t="s">
        <v>49</v>
      </c>
      <c r="G1160" s="118" t="s">
        <v>49</v>
      </c>
      <c r="H1160" s="141" t="n">
        <v>1684</v>
      </c>
      <c r="I1160" s="119" t="s">
        <v>3125</v>
      </c>
      <c r="J1160" s="120" t="n">
        <v>10</v>
      </c>
      <c r="K1160" s="121" t="n">
        <v>6</v>
      </c>
      <c r="L1160" s="122"/>
      <c r="M1160" s="123"/>
      <c r="N1160" s="123"/>
      <c r="O1160" s="123"/>
      <c r="P1160" s="123"/>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14" t="s">
        <v>3334</v>
      </c>
      <c r="B1161" s="115" t="s">
        <v>3335</v>
      </c>
      <c r="C1161" s="147" t="s">
        <v>127</v>
      </c>
      <c r="D1161" s="117"/>
      <c r="E1161" s="117" t="n">
        <v>0</v>
      </c>
      <c r="F1161" s="118" t="s">
        <v>49</v>
      </c>
      <c r="G1161" s="118" t="s">
        <v>49</v>
      </c>
      <c r="H1161" s="141" t="n">
        <v>1600</v>
      </c>
      <c r="I1161" s="125" t="s">
        <v>3125</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14" t="s">
        <v>3336</v>
      </c>
      <c r="B1162" s="115" t="s">
        <v>3337</v>
      </c>
      <c r="C1162" s="147" t="s">
        <v>127</v>
      </c>
      <c r="D1162" s="117"/>
      <c r="E1162" s="117" t="n">
        <v>0</v>
      </c>
      <c r="F1162" s="118" t="s">
        <v>49</v>
      </c>
      <c r="G1162" s="118" t="s">
        <v>49</v>
      </c>
      <c r="H1162" s="141" t="n">
        <v>19828</v>
      </c>
      <c r="I1162" s="119" t="s">
        <v>3125</v>
      </c>
      <c r="J1162" s="120" t="n">
        <v>10</v>
      </c>
      <c r="K1162" s="121" t="n">
        <v>6</v>
      </c>
      <c r="L1162" s="122"/>
      <c r="M1162" s="123"/>
      <c r="N1162" s="123"/>
      <c r="O1162" s="123"/>
      <c r="P1162" s="123"/>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14" t="s">
        <v>3338</v>
      </c>
      <c r="B1163" s="115" t="s">
        <v>3339</v>
      </c>
      <c r="C1163" s="147" t="s">
        <v>127</v>
      </c>
      <c r="D1163" s="117"/>
      <c r="E1163" s="117" t="n">
        <v>0</v>
      </c>
      <c r="F1163" s="118" t="s">
        <v>49</v>
      </c>
      <c r="G1163" s="118" t="s">
        <v>49</v>
      </c>
      <c r="H1163" s="141" t="n">
        <v>19829</v>
      </c>
      <c r="I1163" s="119" t="s">
        <v>3125</v>
      </c>
      <c r="J1163" s="120" t="n">
        <v>10</v>
      </c>
      <c r="K1163" s="121" t="n">
        <v>6</v>
      </c>
      <c r="L1163" s="126"/>
      <c r="M1163" s="123"/>
      <c r="N1163" s="123"/>
      <c r="O1163" s="123"/>
      <c r="P1163" s="123"/>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false" outlineLevel="0" collapsed="false">
      <c r="A1164" s="114" t="s">
        <v>3340</v>
      </c>
      <c r="B1164" s="115" t="s">
        <v>3341</v>
      </c>
      <c r="C1164" s="147" t="s">
        <v>127</v>
      </c>
      <c r="D1164" s="117"/>
      <c r="E1164" s="117" t="n">
        <v>0</v>
      </c>
      <c r="F1164" s="118" t="s">
        <v>49</v>
      </c>
      <c r="G1164" s="118" t="s">
        <v>49</v>
      </c>
      <c r="H1164" s="141" t="n">
        <v>32258</v>
      </c>
      <c r="I1164" s="119" t="s">
        <v>3125</v>
      </c>
      <c r="J1164" s="120" t="n">
        <v>10</v>
      </c>
      <c r="K1164" s="121" t="n">
        <v>6</v>
      </c>
      <c r="L1164" s="122"/>
      <c r="M1164" s="123"/>
      <c r="N1164" s="123"/>
      <c r="O1164" s="123"/>
      <c r="P1164" s="123"/>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14" t="s">
        <v>3342</v>
      </c>
      <c r="B1165" s="115" t="s">
        <v>3343</v>
      </c>
      <c r="C1165" s="147" t="s">
        <v>127</v>
      </c>
      <c r="D1165" s="117"/>
      <c r="E1165" s="117" t="n">
        <v>0</v>
      </c>
      <c r="F1165" s="118" t="s">
        <v>49</v>
      </c>
      <c r="G1165" s="118" t="s">
        <v>49</v>
      </c>
      <c r="H1165" s="141" t="n">
        <v>34437</v>
      </c>
      <c r="I1165" s="125" t="s">
        <v>3125</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14" t="s">
        <v>3344</v>
      </c>
      <c r="B1166" s="115" t="s">
        <v>3345</v>
      </c>
      <c r="C1166" s="147" t="s">
        <v>127</v>
      </c>
      <c r="D1166" s="117"/>
      <c r="E1166" s="117" t="n">
        <v>0</v>
      </c>
      <c r="F1166" s="118" t="s">
        <v>49</v>
      </c>
      <c r="G1166" s="118" t="s">
        <v>49</v>
      </c>
      <c r="H1166" s="141" t="n">
        <v>1809</v>
      </c>
      <c r="I1166" s="125" t="s">
        <v>3125</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14" t="s">
        <v>3346</v>
      </c>
      <c r="B1167" s="115" t="s">
        <v>3347</v>
      </c>
      <c r="C1167" s="147" t="s">
        <v>544</v>
      </c>
      <c r="D1167" s="117"/>
      <c r="E1167" s="117" t="n">
        <v>0</v>
      </c>
      <c r="F1167" s="118" t="s">
        <v>49</v>
      </c>
      <c r="G1167" s="118" t="s">
        <v>49</v>
      </c>
      <c r="H1167" s="141" t="n">
        <v>1808</v>
      </c>
      <c r="I1167" s="125" t="s">
        <v>3125</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14" t="s">
        <v>3348</v>
      </c>
      <c r="B1168" s="115" t="s">
        <v>3349</v>
      </c>
      <c r="C1168" s="147" t="s">
        <v>2136</v>
      </c>
      <c r="D1168" s="117"/>
      <c r="E1168" s="117" t="n">
        <v>0</v>
      </c>
      <c r="F1168" s="118" t="s">
        <v>49</v>
      </c>
      <c r="G1168" s="118" t="s">
        <v>49</v>
      </c>
      <c r="H1168" s="141" t="n">
        <v>1962</v>
      </c>
      <c r="I1168" s="125" t="s">
        <v>3125</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14" t="s">
        <v>3350</v>
      </c>
      <c r="B1169" s="115" t="s">
        <v>3351</v>
      </c>
      <c r="C1169" s="147" t="s">
        <v>127</v>
      </c>
      <c r="D1169" s="117"/>
      <c r="E1169" s="117" t="n">
        <v>0</v>
      </c>
      <c r="F1169" s="118" t="s">
        <v>49</v>
      </c>
      <c r="G1169" s="118" t="s">
        <v>49</v>
      </c>
      <c r="H1169" s="141" t="n">
        <v>1883</v>
      </c>
      <c r="I1169" s="125" t="s">
        <v>3125</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false" outlineLevel="0" collapsed="false">
      <c r="A1170" s="114" t="s">
        <v>3352</v>
      </c>
      <c r="B1170" s="115" t="s">
        <v>3353</v>
      </c>
      <c r="C1170" s="147" t="s">
        <v>127</v>
      </c>
      <c r="D1170" s="117"/>
      <c r="E1170" s="117" t="n">
        <v>0</v>
      </c>
      <c r="F1170" s="118" t="s">
        <v>49</v>
      </c>
      <c r="G1170" s="118" t="s">
        <v>49</v>
      </c>
      <c r="H1170" s="141" t="n">
        <v>1821</v>
      </c>
      <c r="I1170" s="125" t="s">
        <v>3125</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14" t="s">
        <v>3354</v>
      </c>
      <c r="B1171" s="115" t="s">
        <v>3355</v>
      </c>
      <c r="C1171" s="147" t="s">
        <v>127</v>
      </c>
      <c r="D1171" s="117"/>
      <c r="E1171" s="117" t="n">
        <v>0</v>
      </c>
      <c r="F1171" s="118" t="s">
        <v>49</v>
      </c>
      <c r="G1171" s="118" t="s">
        <v>49</v>
      </c>
      <c r="H1171" s="141" t="n">
        <v>34430</v>
      </c>
      <c r="I1171" s="125" t="s">
        <v>3125</v>
      </c>
      <c r="J1171" s="120" t="n">
        <v>10</v>
      </c>
      <c r="K1171" s="121" t="n">
        <v>6</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14" t="s">
        <v>3356</v>
      </c>
      <c r="B1172" s="115" t="s">
        <v>3357</v>
      </c>
      <c r="C1172" s="147" t="s">
        <v>3079</v>
      </c>
      <c r="D1172" s="117"/>
      <c r="E1172" s="117" t="n">
        <v>0</v>
      </c>
      <c r="F1172" s="118" t="s">
        <v>49</v>
      </c>
      <c r="G1172" s="118" t="s">
        <v>49</v>
      </c>
      <c r="H1172" s="141" t="n">
        <v>35518</v>
      </c>
      <c r="I1172" s="125" t="s">
        <v>3125</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14" t="s">
        <v>3358</v>
      </c>
      <c r="B1173" s="115" t="s">
        <v>3359</v>
      </c>
      <c r="C1173" s="147" t="s">
        <v>127</v>
      </c>
      <c r="D1173" s="117"/>
      <c r="E1173" s="117" t="n">
        <v>0</v>
      </c>
      <c r="F1173" s="118" t="s">
        <v>49</v>
      </c>
      <c r="G1173" s="118" t="s">
        <v>49</v>
      </c>
      <c r="H1173" s="141" t="n">
        <v>1790</v>
      </c>
      <c r="I1173" s="125" t="s">
        <v>3125</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5" hidden="false" customHeight="false" outlineLevel="0" collapsed="false">
      <c r="A1174" s="114" t="s">
        <v>3360</v>
      </c>
      <c r="B1174" s="115" t="s">
        <v>3361</v>
      </c>
      <c r="C1174" s="147" t="s">
        <v>127</v>
      </c>
      <c r="D1174" s="117"/>
      <c r="E1174" s="117" t="n">
        <v>0</v>
      </c>
      <c r="F1174" s="118" t="s">
        <v>49</v>
      </c>
      <c r="G1174" s="118" t="s">
        <v>49</v>
      </c>
      <c r="H1174" s="141" t="n">
        <v>1945</v>
      </c>
      <c r="I1174" s="125" t="s">
        <v>3125</v>
      </c>
      <c r="J1174" s="120" t="n">
        <v>10</v>
      </c>
      <c r="K1174" s="121" t="n">
        <v>6</v>
      </c>
      <c r="L1174" s="126"/>
      <c r="M1174" s="123"/>
      <c r="N1174" s="127"/>
      <c r="O1174" s="123"/>
      <c r="P1174" s="127"/>
      <c r="Q1174" s="124"/>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row r="1175" customFormat="false" ht="15" hidden="false" customHeight="false" outlineLevel="0" collapsed="false">
      <c r="A1175" s="114" t="s">
        <v>3362</v>
      </c>
      <c r="B1175" s="115" t="s">
        <v>3363</v>
      </c>
      <c r="C1175" s="147" t="s">
        <v>80</v>
      </c>
      <c r="D1175" s="117"/>
      <c r="E1175" s="117" t="n">
        <v>0</v>
      </c>
      <c r="F1175" s="118" t="s">
        <v>49</v>
      </c>
      <c r="G1175" s="118" t="s">
        <v>49</v>
      </c>
      <c r="H1175" s="141" t="n">
        <v>1570</v>
      </c>
      <c r="I1175" s="125" t="s">
        <v>3125</v>
      </c>
      <c r="J1175" s="120" t="n">
        <v>10</v>
      </c>
      <c r="K1175" s="121" t="n">
        <v>6</v>
      </c>
      <c r="L1175" s="126"/>
      <c r="M1175" s="123"/>
      <c r="N1175" s="127"/>
      <c r="O1175" s="123"/>
      <c r="P1175" s="127"/>
      <c r="Q1175" s="124"/>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BP1175" s="0"/>
      <c r="BQ1175" s="0"/>
      <c r="BR1175" s="0"/>
      <c r="BS1175" s="0"/>
      <c r="BT1175" s="0"/>
      <c r="BU1175" s="0"/>
      <c r="BV1175" s="0"/>
      <c r="BW1175" s="0"/>
      <c r="BX1175" s="0"/>
      <c r="BY1175" s="0"/>
      <c r="BZ1175" s="0"/>
      <c r="CA1175" s="0"/>
      <c r="CB1175" s="0"/>
      <c r="CC1175" s="0"/>
      <c r="CD1175" s="0"/>
      <c r="CE1175" s="0"/>
      <c r="CF1175" s="0"/>
      <c r="CG1175" s="0"/>
      <c r="CH1175" s="0"/>
      <c r="CI1175" s="0"/>
      <c r="CJ1175" s="0"/>
      <c r="CK1175" s="0"/>
      <c r="CL1175" s="0"/>
      <c r="CM1175" s="0"/>
      <c r="CN1175" s="0"/>
      <c r="CO1175" s="0"/>
      <c r="CP1175" s="0"/>
      <c r="CQ1175" s="0"/>
      <c r="CR1175" s="0"/>
      <c r="CS1175" s="0"/>
      <c r="CT1175" s="0"/>
      <c r="CU1175" s="0"/>
      <c r="CV1175" s="0"/>
      <c r="CW1175" s="0"/>
      <c r="CX1175" s="0"/>
      <c r="CY1175" s="0"/>
      <c r="CZ1175" s="0"/>
      <c r="DA1175" s="0"/>
      <c r="DB1175" s="0"/>
      <c r="DC1175" s="0"/>
      <c r="DD1175" s="0"/>
      <c r="DE1175" s="0"/>
      <c r="DF1175" s="0"/>
      <c r="DG1175" s="0"/>
      <c r="DH1175" s="0"/>
      <c r="DI1175" s="0"/>
      <c r="DJ1175" s="0"/>
      <c r="DK1175" s="0"/>
      <c r="DL1175" s="0"/>
      <c r="DM1175" s="0"/>
      <c r="DN1175" s="0"/>
      <c r="DO1175" s="0"/>
      <c r="DP1175" s="0"/>
      <c r="DQ1175" s="0"/>
      <c r="DR1175" s="0"/>
      <c r="DS1175" s="0"/>
      <c r="DT1175" s="0"/>
      <c r="DU1175" s="0"/>
      <c r="DV1175" s="0"/>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row>
    <row r="1176" customFormat="false" ht="15" hidden="false" customHeight="false" outlineLevel="0" collapsed="false">
      <c r="A1176" s="114" t="s">
        <v>3364</v>
      </c>
      <c r="B1176" s="115" t="s">
        <v>3365</v>
      </c>
      <c r="C1176" s="147" t="s">
        <v>127</v>
      </c>
      <c r="D1176" s="117"/>
      <c r="E1176" s="117" t="n">
        <v>0</v>
      </c>
      <c r="F1176" s="118" t="s">
        <v>49</v>
      </c>
      <c r="G1176" s="118" t="s">
        <v>49</v>
      </c>
      <c r="H1176" s="141" t="n">
        <v>1878</v>
      </c>
      <c r="I1176" s="125" t="s">
        <v>3125</v>
      </c>
      <c r="J1176" s="120" t="n">
        <v>10</v>
      </c>
      <c r="K1176" s="121" t="n">
        <v>6</v>
      </c>
      <c r="L1176" s="126"/>
      <c r="M1176" s="123"/>
      <c r="N1176" s="127"/>
      <c r="O1176" s="123"/>
      <c r="P1176" s="127"/>
      <c r="Q1176" s="124"/>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CB1176" s="0"/>
      <c r="CC1176" s="0"/>
      <c r="CD1176" s="0"/>
      <c r="CE1176" s="0"/>
      <c r="CF1176" s="0"/>
      <c r="CG1176" s="0"/>
      <c r="CH1176" s="0"/>
      <c r="CI1176" s="0"/>
      <c r="CJ1176" s="0"/>
      <c r="CK1176" s="0"/>
      <c r="CL1176" s="0"/>
      <c r="CM1176" s="0"/>
      <c r="CN1176" s="0"/>
      <c r="CO1176" s="0"/>
      <c r="CP1176" s="0"/>
      <c r="CQ1176" s="0"/>
      <c r="CR1176" s="0"/>
      <c r="CS1176" s="0"/>
      <c r="CT1176" s="0"/>
      <c r="CU1176" s="0"/>
      <c r="CV1176" s="0"/>
      <c r="CW1176" s="0"/>
      <c r="CX1176" s="0"/>
      <c r="CY1176" s="0"/>
      <c r="CZ1176" s="0"/>
      <c r="DA1176" s="0"/>
      <c r="DB1176" s="0"/>
      <c r="DC1176" s="0"/>
      <c r="DD1176" s="0"/>
      <c r="DE1176" s="0"/>
      <c r="DF1176" s="0"/>
      <c r="DG1176" s="0"/>
      <c r="DH1176" s="0"/>
      <c r="DI1176" s="0"/>
      <c r="DJ1176" s="0"/>
      <c r="DK1176" s="0"/>
      <c r="DL1176" s="0"/>
      <c r="DM1176" s="0"/>
      <c r="DN1176" s="0"/>
      <c r="DO1176" s="0"/>
      <c r="DP1176" s="0"/>
      <c r="DQ1176" s="0"/>
      <c r="DR1176" s="0"/>
      <c r="DS1176" s="0"/>
      <c r="DT1176" s="0"/>
      <c r="DU1176" s="0"/>
      <c r="DV1176" s="0"/>
      <c r="DW1176" s="0"/>
      <c r="DX1176" s="0"/>
      <c r="DY1176" s="0"/>
      <c r="DZ1176" s="0"/>
      <c r="EA1176" s="0"/>
      <c r="EB1176" s="0"/>
      <c r="EC1176" s="0"/>
      <c r="ED1176" s="0"/>
      <c r="EE1176" s="0"/>
      <c r="EF1176" s="0"/>
      <c r="EG1176" s="0"/>
      <c r="EH1176" s="0"/>
      <c r="EI1176" s="0"/>
      <c r="EJ1176" s="0"/>
      <c r="EK1176" s="0"/>
      <c r="EL1176" s="0"/>
      <c r="EM1176" s="0"/>
      <c r="EN1176" s="0"/>
      <c r="EO1176" s="0"/>
      <c r="EP1176" s="0"/>
      <c r="EQ1176" s="0"/>
      <c r="ER1176" s="0"/>
      <c r="ES1176" s="0"/>
      <c r="ET1176" s="0"/>
      <c r="EU1176" s="0"/>
      <c r="EV1176" s="0"/>
      <c r="EW1176" s="0"/>
      <c r="EX1176" s="0"/>
      <c r="EY1176" s="0"/>
      <c r="EZ1176" s="0"/>
      <c r="FA1176" s="0"/>
      <c r="FB1176" s="0"/>
      <c r="FC1176" s="0"/>
      <c r="FD1176" s="0"/>
      <c r="FE1176" s="0"/>
      <c r="FF1176" s="0"/>
      <c r="FG1176" s="0"/>
      <c r="FH1176" s="0"/>
      <c r="FI1176" s="0"/>
      <c r="FJ1176" s="0"/>
      <c r="FK1176" s="0"/>
      <c r="FL1176" s="0"/>
      <c r="FM1176" s="0"/>
      <c r="FN1176" s="0"/>
      <c r="FO1176" s="0"/>
      <c r="FP1176" s="0"/>
      <c r="FQ1176" s="0"/>
      <c r="FR1176" s="0"/>
      <c r="FS1176" s="0"/>
      <c r="FT1176" s="0"/>
      <c r="FU1176" s="0"/>
      <c r="FV1176" s="0"/>
      <c r="FW1176" s="0"/>
      <c r="FX1176" s="0"/>
      <c r="FY1176" s="0"/>
      <c r="FZ1176" s="0"/>
      <c r="GA1176" s="0"/>
      <c r="GB1176" s="0"/>
      <c r="GC1176" s="0"/>
      <c r="GD1176" s="0"/>
      <c r="GE1176" s="0"/>
      <c r="GF1176" s="0"/>
      <c r="GG1176" s="0"/>
      <c r="GH1176" s="0"/>
      <c r="GI1176" s="0"/>
      <c r="GJ1176" s="0"/>
      <c r="GK1176" s="0"/>
      <c r="GL1176" s="0"/>
      <c r="GM1176" s="0"/>
      <c r="GN1176" s="0"/>
      <c r="GO1176" s="0"/>
      <c r="GP1176" s="0"/>
      <c r="GQ1176" s="0"/>
      <c r="GR1176" s="0"/>
      <c r="GS1176" s="0"/>
      <c r="GT1176" s="0"/>
      <c r="GU1176" s="0"/>
      <c r="GV1176" s="0"/>
      <c r="GW1176" s="0"/>
      <c r="GX1176" s="0"/>
      <c r="GY1176" s="0"/>
      <c r="GZ1176" s="0"/>
      <c r="HA1176" s="0"/>
      <c r="HB1176" s="0"/>
      <c r="HC1176" s="0"/>
      <c r="HD1176" s="0"/>
      <c r="HE1176" s="0"/>
      <c r="HF1176" s="0"/>
      <c r="HG1176" s="0"/>
      <c r="HH1176" s="0"/>
      <c r="HI1176" s="0"/>
      <c r="HJ1176" s="0"/>
      <c r="HK1176" s="0"/>
      <c r="HL1176" s="0"/>
      <c r="HM1176" s="0"/>
      <c r="HN1176" s="0"/>
      <c r="HO1176" s="0"/>
      <c r="HP1176" s="0"/>
      <c r="HQ1176" s="0"/>
      <c r="HR1176" s="0"/>
      <c r="HS1176" s="0"/>
      <c r="HT1176" s="0"/>
      <c r="HU1176" s="0"/>
      <c r="HV1176" s="0"/>
      <c r="HW1176" s="0"/>
      <c r="HX1176" s="0"/>
      <c r="HY1176" s="0"/>
      <c r="HZ1176" s="0"/>
      <c r="IA1176" s="0"/>
      <c r="IB1176" s="0"/>
      <c r="IC1176" s="0"/>
      <c r="ID1176" s="0"/>
      <c r="IE1176" s="0"/>
      <c r="IF1176" s="0"/>
      <c r="IG1176" s="0"/>
      <c r="IH1176" s="0"/>
      <c r="II1176" s="0"/>
      <c r="IJ1176" s="0"/>
      <c r="IK1176" s="0"/>
      <c r="IL1176" s="0"/>
      <c r="IM1176" s="0"/>
      <c r="IN1176" s="0"/>
      <c r="IO1176" s="0"/>
      <c r="IP1176" s="0"/>
      <c r="IQ1176" s="0"/>
      <c r="IR1176" s="0"/>
      <c r="IS1176" s="0"/>
      <c r="IT1176" s="0"/>
      <c r="IU1176" s="0"/>
      <c r="IV1176" s="0"/>
      <c r="IW1176" s="0"/>
    </row>
    <row r="1177" customFormat="false" ht="15" hidden="false" customHeight="false" outlineLevel="0" collapsed="false">
      <c r="A1177" s="114" t="s">
        <v>3366</v>
      </c>
      <c r="B1177" s="115" t="s">
        <v>3367</v>
      </c>
      <c r="C1177" s="147" t="s">
        <v>127</v>
      </c>
      <c r="D1177" s="117"/>
      <c r="E1177" s="117" t="n">
        <v>0</v>
      </c>
      <c r="F1177" s="118" t="s">
        <v>49</v>
      </c>
      <c r="G1177" s="118" t="s">
        <v>49</v>
      </c>
      <c r="H1177" s="141" t="n">
        <v>1688</v>
      </c>
      <c r="I1177" s="125" t="s">
        <v>3125</v>
      </c>
      <c r="J1177" s="120" t="n">
        <v>10</v>
      </c>
      <c r="K1177" s="121" t="n">
        <v>6</v>
      </c>
      <c r="L1177" s="126"/>
      <c r="M1177" s="123"/>
      <c r="N1177" s="127"/>
      <c r="O1177" s="123"/>
      <c r="P1177" s="127"/>
      <c r="Q1177" s="124"/>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BP1177" s="0"/>
      <c r="BQ1177" s="0"/>
      <c r="BR1177" s="0"/>
      <c r="BS1177" s="0"/>
      <c r="BT1177" s="0"/>
      <c r="BU1177" s="0"/>
      <c r="BV1177" s="0"/>
      <c r="BW1177" s="0"/>
      <c r="BX1177" s="0"/>
      <c r="BY1177" s="0"/>
      <c r="BZ1177" s="0"/>
      <c r="CA1177" s="0"/>
      <c r="CB1177" s="0"/>
      <c r="CC1177" s="0"/>
      <c r="CD1177" s="0"/>
      <c r="CE1177" s="0"/>
      <c r="CF1177" s="0"/>
      <c r="CG1177" s="0"/>
      <c r="CH1177" s="0"/>
      <c r="CI1177" s="0"/>
      <c r="CJ1177" s="0"/>
      <c r="CK1177" s="0"/>
      <c r="CL1177" s="0"/>
      <c r="CM1177" s="0"/>
      <c r="CN1177" s="0"/>
      <c r="CO1177" s="0"/>
      <c r="CP1177" s="0"/>
      <c r="CQ1177" s="0"/>
      <c r="CR1177" s="0"/>
      <c r="CS1177" s="0"/>
      <c r="CT1177" s="0"/>
      <c r="CU1177" s="0"/>
      <c r="CV1177" s="0"/>
      <c r="CW1177" s="0"/>
      <c r="CX1177" s="0"/>
      <c r="CY1177" s="0"/>
      <c r="CZ1177" s="0"/>
      <c r="DA1177" s="0"/>
      <c r="DB1177" s="0"/>
      <c r="DC1177" s="0"/>
      <c r="DD1177" s="0"/>
      <c r="DE1177" s="0"/>
      <c r="DF1177" s="0"/>
      <c r="DG1177" s="0"/>
      <c r="DH1177" s="0"/>
      <c r="DI1177" s="0"/>
      <c r="DJ1177" s="0"/>
      <c r="DK1177" s="0"/>
      <c r="DL1177" s="0"/>
      <c r="DM1177" s="0"/>
      <c r="DN1177" s="0"/>
      <c r="DO1177" s="0"/>
      <c r="DP1177" s="0"/>
      <c r="DQ1177" s="0"/>
      <c r="DR1177" s="0"/>
      <c r="DS1177" s="0"/>
      <c r="DT1177" s="0"/>
      <c r="DU1177" s="0"/>
      <c r="DV1177" s="0"/>
      <c r="DW1177" s="0"/>
      <c r="DX1177" s="0"/>
      <c r="DY1177" s="0"/>
      <c r="DZ1177" s="0"/>
      <c r="EA1177" s="0"/>
      <c r="EB1177" s="0"/>
      <c r="EC1177" s="0"/>
      <c r="ED1177" s="0"/>
      <c r="EE1177" s="0"/>
      <c r="EF1177" s="0"/>
      <c r="EG1177" s="0"/>
      <c r="EH1177" s="0"/>
      <c r="EI1177" s="0"/>
      <c r="EJ1177" s="0"/>
      <c r="EK1177" s="0"/>
      <c r="EL1177" s="0"/>
      <c r="EM1177" s="0"/>
      <c r="EN1177" s="0"/>
      <c r="EO1177" s="0"/>
      <c r="EP1177" s="0"/>
      <c r="EQ1177" s="0"/>
      <c r="ER1177" s="0"/>
      <c r="ES1177" s="0"/>
      <c r="ET1177" s="0"/>
      <c r="EU1177" s="0"/>
      <c r="EV1177" s="0"/>
      <c r="EW1177" s="0"/>
      <c r="EX1177" s="0"/>
      <c r="EY1177" s="0"/>
      <c r="EZ1177" s="0"/>
      <c r="FA1177" s="0"/>
      <c r="FB1177" s="0"/>
      <c r="FC1177" s="0"/>
      <c r="FD1177" s="0"/>
      <c r="FE1177" s="0"/>
      <c r="FF1177" s="0"/>
      <c r="FG1177" s="0"/>
      <c r="FH1177" s="0"/>
      <c r="FI1177" s="0"/>
      <c r="FJ1177" s="0"/>
      <c r="FK1177" s="0"/>
      <c r="FL1177" s="0"/>
      <c r="FM1177" s="0"/>
      <c r="FN1177" s="0"/>
      <c r="FO1177" s="0"/>
      <c r="FP1177" s="0"/>
      <c r="FQ1177" s="0"/>
      <c r="FR1177" s="0"/>
      <c r="FS1177" s="0"/>
      <c r="FT1177" s="0"/>
      <c r="FU1177" s="0"/>
      <c r="FV1177" s="0"/>
      <c r="FW1177" s="0"/>
      <c r="FX1177" s="0"/>
      <c r="FY1177" s="0"/>
      <c r="FZ1177" s="0"/>
      <c r="GA1177" s="0"/>
      <c r="GB1177" s="0"/>
      <c r="GC1177" s="0"/>
      <c r="GD1177" s="0"/>
      <c r="GE1177" s="0"/>
      <c r="GF1177" s="0"/>
      <c r="GG1177" s="0"/>
      <c r="GH1177" s="0"/>
      <c r="GI1177" s="0"/>
      <c r="GJ1177" s="0"/>
      <c r="GK1177" s="0"/>
      <c r="GL1177" s="0"/>
      <c r="GM1177" s="0"/>
      <c r="GN1177" s="0"/>
      <c r="GO1177" s="0"/>
      <c r="GP1177" s="0"/>
      <c r="GQ1177" s="0"/>
      <c r="GR1177" s="0"/>
      <c r="GS1177" s="0"/>
      <c r="GT1177" s="0"/>
      <c r="GU1177" s="0"/>
      <c r="GV1177" s="0"/>
      <c r="GW1177" s="0"/>
      <c r="GX1177" s="0"/>
      <c r="GY1177" s="0"/>
      <c r="GZ1177" s="0"/>
      <c r="HA1177" s="0"/>
      <c r="HB1177" s="0"/>
      <c r="HC1177" s="0"/>
      <c r="HD1177" s="0"/>
      <c r="HE1177" s="0"/>
      <c r="HF1177" s="0"/>
      <c r="HG1177" s="0"/>
      <c r="HH1177" s="0"/>
      <c r="HI1177" s="0"/>
      <c r="HJ1177" s="0"/>
      <c r="HK1177" s="0"/>
      <c r="HL1177" s="0"/>
      <c r="HM1177" s="0"/>
      <c r="HN1177" s="0"/>
      <c r="HO1177" s="0"/>
      <c r="HP1177" s="0"/>
      <c r="HQ1177" s="0"/>
      <c r="HR1177" s="0"/>
      <c r="HS1177" s="0"/>
      <c r="HT1177" s="0"/>
      <c r="HU1177" s="0"/>
      <c r="HV1177" s="0"/>
      <c r="HW1177" s="0"/>
      <c r="HX1177" s="0"/>
      <c r="HY1177" s="0"/>
      <c r="HZ1177" s="0"/>
      <c r="IA1177" s="0"/>
      <c r="IB1177" s="0"/>
      <c r="IC1177" s="0"/>
      <c r="ID1177" s="0"/>
      <c r="IE1177" s="0"/>
      <c r="IF1177" s="0"/>
      <c r="IG1177" s="0"/>
      <c r="IH1177" s="0"/>
      <c r="II1177" s="0"/>
      <c r="IJ1177" s="0"/>
      <c r="IK1177" s="0"/>
      <c r="IL1177" s="0"/>
      <c r="IM1177" s="0"/>
      <c r="IN1177" s="0"/>
      <c r="IO1177" s="0"/>
      <c r="IP1177" s="0"/>
      <c r="IQ1177" s="0"/>
      <c r="IR1177" s="0"/>
      <c r="IS1177" s="0"/>
      <c r="IT1177" s="0"/>
      <c r="IU1177" s="0"/>
      <c r="IV1177" s="0"/>
      <c r="IW1177" s="0"/>
    </row>
    <row r="1178" customFormat="false" ht="15" hidden="false" customHeight="false" outlineLevel="0" collapsed="false">
      <c r="A1178" s="114" t="s">
        <v>3368</v>
      </c>
      <c r="B1178" s="115" t="s">
        <v>3369</v>
      </c>
      <c r="C1178" s="147" t="s">
        <v>127</v>
      </c>
      <c r="D1178" s="117"/>
      <c r="E1178" s="117" t="n">
        <v>0</v>
      </c>
      <c r="F1178" s="118" t="s">
        <v>49</v>
      </c>
      <c r="G1178" s="118" t="s">
        <v>49</v>
      </c>
      <c r="H1178" s="141" t="n">
        <v>1984</v>
      </c>
      <c r="I1178" s="125" t="s">
        <v>3125</v>
      </c>
      <c r="J1178" s="120" t="n">
        <v>10</v>
      </c>
      <c r="K1178" s="121" t="n">
        <v>6</v>
      </c>
      <c r="L1178" s="126"/>
      <c r="M1178" s="123"/>
      <c r="N1178" s="127"/>
      <c r="O1178" s="123"/>
      <c r="P1178" s="127"/>
      <c r="Q1178" s="124"/>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CB1178" s="0"/>
      <c r="CC1178" s="0"/>
      <c r="CD1178" s="0"/>
      <c r="CE1178" s="0"/>
      <c r="CF1178" s="0"/>
      <c r="CG1178" s="0"/>
      <c r="CH1178" s="0"/>
      <c r="CI1178" s="0"/>
      <c r="CJ1178" s="0"/>
      <c r="CK1178" s="0"/>
      <c r="CL1178" s="0"/>
      <c r="CM1178" s="0"/>
      <c r="CN1178" s="0"/>
      <c r="CO1178" s="0"/>
      <c r="CP1178" s="0"/>
      <c r="CQ1178" s="0"/>
      <c r="CR1178" s="0"/>
      <c r="CS1178" s="0"/>
      <c r="CT1178" s="0"/>
      <c r="CU1178" s="0"/>
      <c r="CV1178" s="0"/>
      <c r="CW1178" s="0"/>
      <c r="CX1178" s="0"/>
      <c r="CY1178" s="0"/>
      <c r="CZ1178" s="0"/>
      <c r="DA1178" s="0"/>
      <c r="DB1178" s="0"/>
      <c r="DC1178" s="0"/>
      <c r="DD1178" s="0"/>
      <c r="DE1178" s="0"/>
      <c r="DF1178" s="0"/>
      <c r="DG1178" s="0"/>
      <c r="DH1178" s="0"/>
      <c r="DI1178" s="0"/>
      <c r="DJ1178" s="0"/>
      <c r="DK1178" s="0"/>
      <c r="DL1178" s="0"/>
      <c r="DM1178" s="0"/>
      <c r="DN1178" s="0"/>
      <c r="DO1178" s="0"/>
      <c r="DP1178" s="0"/>
      <c r="DQ1178" s="0"/>
      <c r="DR1178" s="0"/>
      <c r="DS1178" s="0"/>
      <c r="DT1178" s="0"/>
      <c r="DU1178" s="0"/>
      <c r="DV1178" s="0"/>
      <c r="DW1178" s="0"/>
      <c r="DX1178" s="0"/>
      <c r="DY1178" s="0"/>
      <c r="DZ1178" s="0"/>
      <c r="EA1178" s="0"/>
      <c r="EB1178" s="0"/>
      <c r="EC1178" s="0"/>
      <c r="ED1178" s="0"/>
      <c r="EE1178" s="0"/>
      <c r="EF1178" s="0"/>
      <c r="EG1178" s="0"/>
      <c r="EH1178" s="0"/>
      <c r="EI1178" s="0"/>
      <c r="EJ1178" s="0"/>
      <c r="EK1178" s="0"/>
      <c r="EL1178" s="0"/>
      <c r="EM1178" s="0"/>
      <c r="EN1178" s="0"/>
      <c r="EO1178" s="0"/>
      <c r="EP1178" s="0"/>
      <c r="EQ1178" s="0"/>
      <c r="ER1178" s="0"/>
      <c r="ES1178" s="0"/>
      <c r="ET1178" s="0"/>
      <c r="EU1178" s="0"/>
      <c r="EV1178" s="0"/>
      <c r="EW1178" s="0"/>
      <c r="EX1178" s="0"/>
      <c r="EY1178" s="0"/>
      <c r="EZ1178" s="0"/>
      <c r="FA1178" s="0"/>
      <c r="FB1178" s="0"/>
      <c r="FC1178" s="0"/>
      <c r="FD1178" s="0"/>
      <c r="FE1178" s="0"/>
      <c r="FF1178" s="0"/>
      <c r="FG1178" s="0"/>
      <c r="FH1178" s="0"/>
      <c r="FI1178" s="0"/>
      <c r="FJ1178" s="0"/>
      <c r="FK1178" s="0"/>
      <c r="FL1178" s="0"/>
      <c r="FM1178" s="0"/>
      <c r="FN1178" s="0"/>
      <c r="FO1178" s="0"/>
      <c r="FP1178" s="0"/>
      <c r="FQ1178" s="0"/>
      <c r="FR1178" s="0"/>
      <c r="FS1178" s="0"/>
      <c r="FT1178" s="0"/>
      <c r="FU1178" s="0"/>
      <c r="FV1178" s="0"/>
      <c r="FW1178" s="0"/>
      <c r="FX1178" s="0"/>
      <c r="FY1178" s="0"/>
      <c r="FZ1178" s="0"/>
      <c r="GA1178" s="0"/>
      <c r="GB1178" s="0"/>
      <c r="GC1178" s="0"/>
      <c r="GD1178" s="0"/>
      <c r="GE1178" s="0"/>
      <c r="GF1178" s="0"/>
      <c r="GG1178" s="0"/>
      <c r="GH1178" s="0"/>
      <c r="GI1178" s="0"/>
      <c r="GJ1178" s="0"/>
      <c r="GK1178" s="0"/>
      <c r="GL1178" s="0"/>
      <c r="GM1178" s="0"/>
      <c r="GN1178" s="0"/>
      <c r="GO1178" s="0"/>
      <c r="GP1178" s="0"/>
      <c r="GQ1178" s="0"/>
      <c r="GR1178" s="0"/>
      <c r="GS1178" s="0"/>
      <c r="GT1178" s="0"/>
      <c r="GU1178" s="0"/>
      <c r="GV1178" s="0"/>
      <c r="GW1178" s="0"/>
      <c r="GX1178" s="0"/>
      <c r="GY1178" s="0"/>
      <c r="GZ1178" s="0"/>
      <c r="HA1178" s="0"/>
      <c r="HB1178" s="0"/>
      <c r="HC1178" s="0"/>
      <c r="HD1178" s="0"/>
      <c r="HE1178" s="0"/>
      <c r="HF1178" s="0"/>
      <c r="HG1178" s="0"/>
      <c r="HH1178" s="0"/>
      <c r="HI1178" s="0"/>
      <c r="HJ1178" s="0"/>
      <c r="HK1178" s="0"/>
      <c r="HL1178" s="0"/>
      <c r="HM1178" s="0"/>
      <c r="HN1178" s="0"/>
      <c r="HO1178" s="0"/>
      <c r="HP1178" s="0"/>
      <c r="HQ1178" s="0"/>
      <c r="HR1178" s="0"/>
      <c r="HS1178" s="0"/>
      <c r="HT1178" s="0"/>
      <c r="HU1178" s="0"/>
      <c r="HV1178" s="0"/>
      <c r="HW1178" s="0"/>
      <c r="HX1178" s="0"/>
      <c r="HY1178" s="0"/>
      <c r="HZ1178" s="0"/>
      <c r="IA1178" s="0"/>
      <c r="IB1178" s="0"/>
      <c r="IC1178" s="0"/>
      <c r="ID1178" s="0"/>
      <c r="IE1178" s="0"/>
      <c r="IF1178" s="0"/>
      <c r="IG1178" s="0"/>
      <c r="IH1178" s="0"/>
      <c r="II1178" s="0"/>
      <c r="IJ1178" s="0"/>
      <c r="IK1178" s="0"/>
      <c r="IL1178" s="0"/>
      <c r="IM1178" s="0"/>
      <c r="IN1178" s="0"/>
      <c r="IO1178" s="0"/>
      <c r="IP1178" s="0"/>
      <c r="IQ1178" s="0"/>
      <c r="IR1178" s="0"/>
      <c r="IS1178" s="0"/>
      <c r="IT1178" s="0"/>
      <c r="IU1178" s="0"/>
      <c r="IV1178" s="0"/>
      <c r="IW1178" s="0"/>
    </row>
    <row r="1179" customFormat="false" ht="15" hidden="false" customHeight="false" outlineLevel="0" collapsed="false">
      <c r="A1179" s="114" t="s">
        <v>3370</v>
      </c>
      <c r="B1179" s="115" t="s">
        <v>3371</v>
      </c>
      <c r="C1179" s="147" t="s">
        <v>127</v>
      </c>
      <c r="D1179" s="117"/>
      <c r="E1179" s="117" t="n">
        <v>0</v>
      </c>
      <c r="F1179" s="118" t="s">
        <v>49</v>
      </c>
      <c r="G1179" s="118" t="s">
        <v>49</v>
      </c>
      <c r="H1179" s="141" t="n">
        <v>19902</v>
      </c>
      <c r="I1179" s="119" t="s">
        <v>3125</v>
      </c>
      <c r="J1179" s="120" t="n">
        <v>10</v>
      </c>
      <c r="K1179" s="121" t="n">
        <v>6</v>
      </c>
      <c r="L1179" s="122"/>
      <c r="M1179" s="123"/>
      <c r="N1179" s="123"/>
      <c r="O1179" s="123"/>
      <c r="P1179" s="123"/>
      <c r="Q1179" s="124"/>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BP1179" s="0"/>
      <c r="BQ1179" s="0"/>
      <c r="BR1179" s="0"/>
      <c r="BS1179" s="0"/>
      <c r="BT1179" s="0"/>
      <c r="BU1179" s="0"/>
      <c r="BV1179" s="0"/>
      <c r="BW1179" s="0"/>
      <c r="BX1179" s="0"/>
      <c r="BY1179" s="0"/>
      <c r="BZ1179" s="0"/>
      <c r="CA1179" s="0"/>
      <c r="CB1179" s="0"/>
      <c r="CC1179" s="0"/>
      <c r="CD1179" s="0"/>
      <c r="CE1179" s="0"/>
      <c r="CF1179" s="0"/>
      <c r="CG1179" s="0"/>
      <c r="CH1179" s="0"/>
      <c r="CI1179" s="0"/>
      <c r="CJ1179" s="0"/>
      <c r="CK1179" s="0"/>
      <c r="CL1179" s="0"/>
      <c r="CM1179" s="0"/>
      <c r="CN1179" s="0"/>
      <c r="CO1179" s="0"/>
      <c r="CP1179" s="0"/>
      <c r="CQ1179" s="0"/>
      <c r="CR1179" s="0"/>
      <c r="CS1179" s="0"/>
      <c r="CT1179" s="0"/>
      <c r="CU1179" s="0"/>
      <c r="CV1179" s="0"/>
      <c r="CW1179" s="0"/>
      <c r="CX1179" s="0"/>
      <c r="CY1179" s="0"/>
      <c r="CZ1179" s="0"/>
      <c r="DA1179" s="0"/>
      <c r="DB1179" s="0"/>
      <c r="DC1179" s="0"/>
      <c r="DD1179" s="0"/>
      <c r="DE1179" s="0"/>
      <c r="DF1179" s="0"/>
      <c r="DG1179" s="0"/>
      <c r="DH1179" s="0"/>
      <c r="DI1179" s="0"/>
      <c r="DJ1179" s="0"/>
      <c r="DK1179" s="0"/>
      <c r="DL1179" s="0"/>
      <c r="DM1179" s="0"/>
      <c r="DN1179" s="0"/>
      <c r="DO1179" s="0"/>
      <c r="DP1179" s="0"/>
      <c r="DQ1179" s="0"/>
      <c r="DR1179" s="0"/>
      <c r="DS1179" s="0"/>
      <c r="DT1179" s="0"/>
      <c r="DU1179" s="0"/>
      <c r="DV1179" s="0"/>
      <c r="DW1179" s="0"/>
      <c r="DX1179" s="0"/>
      <c r="DY1179" s="0"/>
      <c r="DZ1179" s="0"/>
      <c r="EA1179" s="0"/>
      <c r="EB1179" s="0"/>
      <c r="EC1179" s="0"/>
      <c r="ED1179" s="0"/>
      <c r="EE1179" s="0"/>
      <c r="EF1179" s="0"/>
      <c r="EG1179" s="0"/>
      <c r="EH1179" s="0"/>
      <c r="EI1179" s="0"/>
      <c r="EJ1179" s="0"/>
      <c r="EK1179" s="0"/>
      <c r="EL1179" s="0"/>
      <c r="EM1179" s="0"/>
      <c r="EN1179" s="0"/>
      <c r="EO1179" s="0"/>
      <c r="EP1179" s="0"/>
      <c r="EQ1179" s="0"/>
      <c r="ER1179" s="0"/>
      <c r="ES1179" s="0"/>
      <c r="ET1179" s="0"/>
      <c r="EU1179" s="0"/>
      <c r="EV1179" s="0"/>
      <c r="EW1179" s="0"/>
      <c r="EX1179" s="0"/>
      <c r="EY1179" s="0"/>
      <c r="EZ1179" s="0"/>
      <c r="FA1179" s="0"/>
      <c r="FB1179" s="0"/>
      <c r="FC1179" s="0"/>
      <c r="FD1179" s="0"/>
      <c r="FE1179" s="0"/>
      <c r="FF1179" s="0"/>
      <c r="FG1179" s="0"/>
      <c r="FH1179" s="0"/>
      <c r="FI1179" s="0"/>
      <c r="FJ1179" s="0"/>
      <c r="FK1179" s="0"/>
      <c r="FL1179" s="0"/>
      <c r="FM1179" s="0"/>
      <c r="FN1179" s="0"/>
      <c r="FO1179" s="0"/>
      <c r="FP1179" s="0"/>
      <c r="FQ1179" s="0"/>
      <c r="FR1179" s="0"/>
      <c r="FS1179" s="0"/>
      <c r="FT1179" s="0"/>
      <c r="FU1179" s="0"/>
      <c r="FV1179" s="0"/>
      <c r="FW1179" s="0"/>
      <c r="FX1179" s="0"/>
      <c r="FY1179" s="0"/>
      <c r="FZ1179" s="0"/>
      <c r="GA1179" s="0"/>
      <c r="GB1179" s="0"/>
      <c r="GC1179" s="0"/>
      <c r="GD1179" s="0"/>
      <c r="GE1179" s="0"/>
      <c r="GF1179" s="0"/>
      <c r="GG1179" s="0"/>
      <c r="GH1179" s="0"/>
      <c r="GI1179" s="0"/>
      <c r="GJ1179" s="0"/>
      <c r="GK1179" s="0"/>
      <c r="GL1179" s="0"/>
      <c r="GM1179" s="0"/>
      <c r="GN1179" s="0"/>
      <c r="GO1179" s="0"/>
      <c r="GP1179" s="0"/>
      <c r="GQ1179" s="0"/>
      <c r="GR1179" s="0"/>
      <c r="GS1179" s="0"/>
      <c r="GT1179" s="0"/>
      <c r="GU1179" s="0"/>
      <c r="GV1179" s="0"/>
      <c r="GW1179" s="0"/>
      <c r="GX1179" s="0"/>
      <c r="GY1179" s="0"/>
      <c r="GZ1179" s="0"/>
      <c r="HA1179" s="0"/>
      <c r="HB1179" s="0"/>
      <c r="HC1179" s="0"/>
      <c r="HD1179" s="0"/>
      <c r="HE1179" s="0"/>
      <c r="HF1179" s="0"/>
      <c r="HG1179" s="0"/>
      <c r="HH1179" s="0"/>
      <c r="HI1179" s="0"/>
      <c r="HJ1179" s="0"/>
      <c r="HK1179" s="0"/>
      <c r="HL1179" s="0"/>
      <c r="HM1179" s="0"/>
      <c r="HN1179" s="0"/>
      <c r="HO1179" s="0"/>
      <c r="HP1179" s="0"/>
      <c r="HQ1179" s="0"/>
      <c r="HR1179" s="0"/>
      <c r="HS1179" s="0"/>
      <c r="HT1179" s="0"/>
      <c r="HU1179" s="0"/>
      <c r="HV1179" s="0"/>
      <c r="HW1179" s="0"/>
      <c r="HX1179" s="0"/>
      <c r="HY1179" s="0"/>
      <c r="HZ1179" s="0"/>
      <c r="IA1179" s="0"/>
      <c r="IB1179" s="0"/>
      <c r="IC1179" s="0"/>
      <c r="ID1179" s="0"/>
      <c r="IE1179" s="0"/>
      <c r="IF1179" s="0"/>
      <c r="IG1179" s="0"/>
      <c r="IH1179" s="0"/>
      <c r="II1179" s="0"/>
      <c r="IJ1179" s="0"/>
      <c r="IK1179" s="0"/>
      <c r="IL1179" s="0"/>
      <c r="IM1179" s="0"/>
      <c r="IN1179" s="0"/>
      <c r="IO1179" s="0"/>
      <c r="IP1179" s="0"/>
      <c r="IQ1179" s="0"/>
      <c r="IR1179" s="0"/>
      <c r="IS1179" s="0"/>
      <c r="IT1179" s="0"/>
      <c r="IU1179" s="0"/>
      <c r="IV1179" s="0"/>
      <c r="IW1179" s="0"/>
    </row>
    <row r="1180" customFormat="false" ht="15" hidden="false" customHeight="false" outlineLevel="0" collapsed="false">
      <c r="A1180" s="114" t="s">
        <v>3372</v>
      </c>
      <c r="B1180" s="115" t="s">
        <v>3373</v>
      </c>
      <c r="C1180" s="116" t="s">
        <v>3374</v>
      </c>
      <c r="D1180" s="117"/>
      <c r="E1180" s="117" t="n">
        <v>0</v>
      </c>
      <c r="F1180" s="118" t="s">
        <v>49</v>
      </c>
      <c r="G1180" s="118" t="s">
        <v>49</v>
      </c>
      <c r="H1180" s="118" t="n">
        <v>34427</v>
      </c>
      <c r="I1180" s="125" t="s">
        <v>3125</v>
      </c>
      <c r="J1180" s="120" t="n">
        <v>10</v>
      </c>
      <c r="K1180" s="121" t="n">
        <v>6</v>
      </c>
      <c r="L1180" s="126" t="s">
        <v>3375</v>
      </c>
      <c r="M1180" s="123" t="s">
        <v>3376</v>
      </c>
      <c r="N1180" s="127"/>
      <c r="O1180" s="123"/>
      <c r="P1180" s="127"/>
      <c r="Q1180" s="124"/>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BP1180" s="0"/>
      <c r="BQ1180" s="0"/>
      <c r="BR1180" s="0"/>
      <c r="BS1180" s="0"/>
      <c r="BT1180" s="0"/>
      <c r="BU1180" s="0"/>
      <c r="BV1180" s="0"/>
      <c r="BW1180" s="0"/>
      <c r="BX1180" s="0"/>
      <c r="BY1180" s="0"/>
      <c r="BZ1180" s="0"/>
      <c r="CA1180" s="0"/>
      <c r="CB1180" s="0"/>
      <c r="CC1180" s="0"/>
      <c r="CD1180" s="0"/>
      <c r="CE1180" s="0"/>
      <c r="CF1180" s="0"/>
      <c r="CG1180" s="0"/>
      <c r="CH1180" s="0"/>
      <c r="CI1180" s="0"/>
      <c r="CJ1180" s="0"/>
      <c r="CK1180" s="0"/>
      <c r="CL1180" s="0"/>
      <c r="CM1180" s="0"/>
      <c r="CN1180" s="0"/>
      <c r="CO1180" s="0"/>
      <c r="CP1180" s="0"/>
      <c r="CQ1180" s="0"/>
      <c r="CR1180" s="0"/>
      <c r="CS1180" s="0"/>
      <c r="CT1180" s="0"/>
      <c r="CU1180" s="0"/>
      <c r="CV1180" s="0"/>
      <c r="CW1180" s="0"/>
      <c r="CX1180" s="0"/>
      <c r="CY1180" s="0"/>
      <c r="CZ1180" s="0"/>
      <c r="DA1180" s="0"/>
      <c r="DB1180" s="0"/>
      <c r="DC1180" s="0"/>
      <c r="DD1180" s="0"/>
      <c r="DE1180" s="0"/>
      <c r="DF1180" s="0"/>
      <c r="DG1180" s="0"/>
      <c r="DH1180" s="0"/>
      <c r="DI1180" s="0"/>
      <c r="DJ1180" s="0"/>
      <c r="DK1180" s="0"/>
      <c r="DL1180" s="0"/>
      <c r="DM1180" s="0"/>
      <c r="DN1180" s="0"/>
      <c r="DO1180" s="0"/>
      <c r="DP1180" s="0"/>
      <c r="DQ1180" s="0"/>
      <c r="DR1180" s="0"/>
      <c r="DS1180" s="0"/>
      <c r="DT1180" s="0"/>
      <c r="DU1180" s="0"/>
      <c r="DV1180" s="0"/>
      <c r="DW1180" s="0"/>
      <c r="DX1180" s="0"/>
      <c r="DY1180" s="0"/>
      <c r="DZ1180" s="0"/>
      <c r="EA1180" s="0"/>
      <c r="EB1180" s="0"/>
      <c r="EC1180" s="0"/>
      <c r="ED1180" s="0"/>
      <c r="EE1180" s="0"/>
      <c r="EF1180" s="0"/>
      <c r="EG1180" s="0"/>
      <c r="EH1180" s="0"/>
      <c r="EI1180" s="0"/>
      <c r="EJ1180" s="0"/>
      <c r="EK1180" s="0"/>
      <c r="EL1180" s="0"/>
      <c r="EM1180" s="0"/>
      <c r="EN1180" s="0"/>
      <c r="EO1180" s="0"/>
      <c r="EP1180" s="0"/>
      <c r="EQ1180" s="0"/>
      <c r="ER1180" s="0"/>
      <c r="ES1180" s="0"/>
      <c r="ET1180" s="0"/>
      <c r="EU1180" s="0"/>
      <c r="EV1180" s="0"/>
      <c r="EW1180" s="0"/>
      <c r="EX1180" s="0"/>
      <c r="EY1180" s="0"/>
      <c r="EZ1180" s="0"/>
      <c r="FA1180" s="0"/>
      <c r="FB1180" s="0"/>
      <c r="FC1180" s="0"/>
      <c r="FD1180" s="0"/>
      <c r="FE1180" s="0"/>
      <c r="FF1180" s="0"/>
      <c r="FG1180" s="0"/>
      <c r="FH1180" s="0"/>
      <c r="FI1180" s="0"/>
      <c r="FJ1180" s="0"/>
      <c r="FK1180" s="0"/>
      <c r="FL1180" s="0"/>
      <c r="FM1180" s="0"/>
      <c r="FN1180" s="0"/>
      <c r="FO1180" s="0"/>
      <c r="FP1180" s="0"/>
      <c r="FQ1180" s="0"/>
      <c r="FR1180" s="0"/>
      <c r="FS1180" s="0"/>
      <c r="FT1180" s="0"/>
      <c r="FU1180" s="0"/>
      <c r="FV1180" s="0"/>
      <c r="FW1180" s="0"/>
      <c r="FX1180" s="0"/>
      <c r="FY1180" s="0"/>
      <c r="FZ1180" s="0"/>
      <c r="GA1180" s="0"/>
      <c r="GB1180" s="0"/>
      <c r="GC1180" s="0"/>
      <c r="GD1180" s="0"/>
      <c r="GE1180" s="0"/>
      <c r="GF1180" s="0"/>
      <c r="GG1180" s="0"/>
      <c r="GH1180" s="0"/>
      <c r="GI1180" s="0"/>
      <c r="GJ1180" s="0"/>
      <c r="GK1180" s="0"/>
      <c r="GL1180" s="0"/>
      <c r="GM1180" s="0"/>
      <c r="GN1180" s="0"/>
      <c r="GO1180" s="0"/>
      <c r="GP1180" s="0"/>
      <c r="GQ1180" s="0"/>
      <c r="GR1180" s="0"/>
      <c r="GS1180" s="0"/>
      <c r="GT1180" s="0"/>
      <c r="GU1180" s="0"/>
      <c r="GV1180" s="0"/>
      <c r="GW1180" s="0"/>
      <c r="GX1180" s="0"/>
      <c r="GY1180" s="0"/>
      <c r="GZ1180" s="0"/>
      <c r="HA1180" s="0"/>
      <c r="HB1180" s="0"/>
      <c r="HC1180" s="0"/>
      <c r="HD1180" s="0"/>
      <c r="HE1180" s="0"/>
      <c r="HF1180" s="0"/>
      <c r="HG1180" s="0"/>
      <c r="HH1180" s="0"/>
      <c r="HI1180" s="0"/>
      <c r="HJ1180" s="0"/>
      <c r="HK1180" s="0"/>
      <c r="HL1180" s="0"/>
      <c r="HM1180" s="0"/>
      <c r="HN1180" s="0"/>
      <c r="HO1180" s="0"/>
      <c r="HP1180" s="0"/>
      <c r="HQ1180" s="0"/>
      <c r="HR1180" s="0"/>
      <c r="HS1180" s="0"/>
      <c r="HT1180" s="0"/>
      <c r="HU1180" s="0"/>
      <c r="HV1180" s="0"/>
      <c r="HW1180" s="0"/>
      <c r="HX1180" s="0"/>
      <c r="HY1180" s="0"/>
      <c r="HZ1180" s="0"/>
      <c r="IA1180" s="0"/>
      <c r="IB1180" s="0"/>
      <c r="IC1180" s="0"/>
      <c r="ID1180" s="0"/>
      <c r="IE1180" s="0"/>
      <c r="IF1180" s="0"/>
      <c r="IG1180" s="0"/>
      <c r="IH1180" s="0"/>
      <c r="II1180" s="0"/>
      <c r="IJ1180" s="0"/>
      <c r="IK1180" s="0"/>
      <c r="IL1180" s="0"/>
      <c r="IM1180" s="0"/>
      <c r="IN1180" s="0"/>
      <c r="IO1180" s="0"/>
      <c r="IP1180" s="0"/>
      <c r="IQ1180" s="0"/>
      <c r="IR1180" s="0"/>
      <c r="IS1180" s="0"/>
      <c r="IT1180" s="0"/>
      <c r="IU1180" s="0"/>
      <c r="IV1180" s="0"/>
      <c r="IW1180" s="0"/>
    </row>
    <row r="1181" customFormat="false" ht="15" hidden="false" customHeight="false" outlineLevel="0" collapsed="false">
      <c r="A1181" s="114" t="s">
        <v>3377</v>
      </c>
      <c r="B1181" s="115" t="s">
        <v>3378</v>
      </c>
      <c r="C1181" s="147" t="s">
        <v>1516</v>
      </c>
      <c r="D1181" s="117"/>
      <c r="E1181" s="117" t="n">
        <v>0</v>
      </c>
      <c r="F1181" s="118" t="s">
        <v>49</v>
      </c>
      <c r="G1181" s="118" t="s">
        <v>49</v>
      </c>
      <c r="H1181" s="141" t="n">
        <v>34441</v>
      </c>
      <c r="I1181" s="119" t="s">
        <v>3125</v>
      </c>
      <c r="J1181" s="120" t="n">
        <v>10</v>
      </c>
      <c r="K1181" s="121" t="n">
        <v>6</v>
      </c>
      <c r="L1181" s="122"/>
      <c r="M1181" s="123"/>
      <c r="N1181" s="123"/>
      <c r="O1181" s="123"/>
      <c r="P1181" s="123"/>
      <c r="Q1181" s="124"/>
      <c r="R1181" s="0"/>
      <c r="S1181" s="0"/>
      <c r="T1181" s="0"/>
      <c r="U1181" s="0"/>
      <c r="V1181" s="0"/>
      <c r="W1181" s="0"/>
      <c r="X1181" s="0"/>
      <c r="Y1181" s="0"/>
      <c r="Z1181" s="0"/>
      <c r="AA1181" s="0"/>
      <c r="AB1181" s="0"/>
      <c r="AC1181" s="0"/>
      <c r="AD1181" s="0"/>
      <c r="AE1181" s="0"/>
      <c r="AF1181" s="0"/>
      <c r="AG1181" s="0"/>
      <c r="AH1181" s="0"/>
      <c r="AI1181" s="0"/>
      <c r="AJ1181" s="0"/>
      <c r="AK1181" s="0"/>
      <c r="AL1181" s="0"/>
      <c r="AM1181" s="0"/>
      <c r="AN1181" s="0"/>
      <c r="AO1181" s="0"/>
      <c r="AP1181" s="0"/>
      <c r="AQ1181" s="0"/>
      <c r="AR1181" s="0"/>
      <c r="AS1181" s="0"/>
      <c r="AT1181" s="0"/>
      <c r="AU1181" s="0"/>
      <c r="AV1181" s="0"/>
      <c r="AW1181" s="0"/>
      <c r="AX1181" s="0"/>
      <c r="AY1181" s="0"/>
      <c r="AZ1181" s="0"/>
      <c r="BA1181" s="0"/>
      <c r="BB1181" s="0"/>
      <c r="BC1181" s="0"/>
      <c r="BD1181" s="0"/>
      <c r="BE1181" s="0"/>
      <c r="BF1181" s="0"/>
      <c r="BG1181" s="0"/>
      <c r="BH1181" s="0"/>
      <c r="BI1181" s="0"/>
      <c r="BJ1181" s="0"/>
      <c r="BK1181" s="0"/>
      <c r="BL1181" s="0"/>
      <c r="BM1181" s="0"/>
      <c r="BN1181" s="0"/>
      <c r="BO1181" s="0"/>
      <c r="BP1181" s="0"/>
      <c r="BQ1181" s="0"/>
      <c r="BR1181" s="0"/>
      <c r="BS1181" s="0"/>
      <c r="BT1181" s="0"/>
      <c r="BU1181" s="0"/>
      <c r="BV1181" s="0"/>
      <c r="BW1181" s="0"/>
      <c r="BX1181" s="0"/>
      <c r="BY1181" s="0"/>
      <c r="BZ1181" s="0"/>
      <c r="CA1181" s="0"/>
      <c r="CB1181" s="0"/>
      <c r="CC1181" s="0"/>
      <c r="CD1181" s="0"/>
      <c r="CE1181" s="0"/>
      <c r="CF1181" s="0"/>
      <c r="CG1181" s="0"/>
      <c r="CH1181" s="0"/>
      <c r="CI1181" s="0"/>
      <c r="CJ1181" s="0"/>
      <c r="CK1181" s="0"/>
      <c r="CL1181" s="0"/>
      <c r="CM1181" s="0"/>
      <c r="CN1181" s="0"/>
      <c r="CO1181" s="0"/>
      <c r="CP1181" s="0"/>
      <c r="CQ1181" s="0"/>
      <c r="CR1181" s="0"/>
      <c r="CS1181" s="0"/>
      <c r="CT1181" s="0"/>
      <c r="CU1181" s="0"/>
      <c r="CV1181" s="0"/>
      <c r="CW1181" s="0"/>
      <c r="CX1181" s="0"/>
      <c r="CY1181" s="0"/>
      <c r="CZ1181" s="0"/>
      <c r="DA1181" s="0"/>
      <c r="DB1181" s="0"/>
      <c r="DC1181" s="0"/>
      <c r="DD1181" s="0"/>
      <c r="DE1181" s="0"/>
      <c r="DF1181" s="0"/>
      <c r="DG1181" s="0"/>
      <c r="DH1181" s="0"/>
      <c r="DI1181" s="0"/>
      <c r="DJ1181" s="0"/>
      <c r="DK1181" s="0"/>
      <c r="DL1181" s="0"/>
      <c r="DM1181" s="0"/>
      <c r="DN1181" s="0"/>
      <c r="DO1181" s="0"/>
      <c r="DP1181" s="0"/>
      <c r="DQ1181" s="0"/>
      <c r="DR1181" s="0"/>
      <c r="DS1181" s="0"/>
      <c r="DT1181" s="0"/>
      <c r="DU1181" s="0"/>
      <c r="DV1181" s="0"/>
      <c r="DW1181" s="0"/>
      <c r="DX1181" s="0"/>
      <c r="DY1181" s="0"/>
      <c r="DZ1181" s="0"/>
      <c r="EA1181" s="0"/>
      <c r="EB1181" s="0"/>
      <c r="EC1181" s="0"/>
      <c r="ED1181" s="0"/>
      <c r="EE1181" s="0"/>
      <c r="EF1181" s="0"/>
      <c r="EG1181" s="0"/>
      <c r="EH1181" s="0"/>
      <c r="EI1181" s="0"/>
      <c r="EJ1181" s="0"/>
      <c r="EK1181" s="0"/>
      <c r="EL1181" s="0"/>
      <c r="EM1181" s="0"/>
      <c r="EN1181" s="0"/>
      <c r="EO1181" s="0"/>
      <c r="EP1181" s="0"/>
      <c r="EQ1181" s="0"/>
      <c r="ER1181" s="0"/>
      <c r="ES1181" s="0"/>
      <c r="ET1181" s="0"/>
      <c r="EU1181" s="0"/>
      <c r="EV1181" s="0"/>
      <c r="EW1181" s="0"/>
      <c r="EX1181" s="0"/>
      <c r="EY1181" s="0"/>
      <c r="EZ1181" s="0"/>
      <c r="FA1181" s="0"/>
      <c r="FB1181" s="0"/>
      <c r="FC1181" s="0"/>
      <c r="FD1181" s="0"/>
      <c r="FE1181" s="0"/>
      <c r="FF1181" s="0"/>
      <c r="FG1181" s="0"/>
      <c r="FH1181" s="0"/>
      <c r="FI1181" s="0"/>
      <c r="FJ1181" s="0"/>
      <c r="FK1181" s="0"/>
      <c r="FL1181" s="0"/>
      <c r="FM1181" s="0"/>
      <c r="FN1181" s="0"/>
      <c r="FO1181" s="0"/>
      <c r="FP1181" s="0"/>
      <c r="FQ1181" s="0"/>
      <c r="FR1181" s="0"/>
      <c r="FS1181" s="0"/>
      <c r="FT1181" s="0"/>
      <c r="FU1181" s="0"/>
      <c r="FV1181" s="0"/>
      <c r="FW1181" s="0"/>
      <c r="FX1181" s="0"/>
      <c r="FY1181" s="0"/>
      <c r="FZ1181" s="0"/>
      <c r="GA1181" s="0"/>
      <c r="GB1181" s="0"/>
      <c r="GC1181" s="0"/>
      <c r="GD1181" s="0"/>
      <c r="GE1181" s="0"/>
      <c r="GF1181" s="0"/>
      <c r="GG1181" s="0"/>
      <c r="GH1181" s="0"/>
      <c r="GI1181" s="0"/>
      <c r="GJ1181" s="0"/>
      <c r="GK1181" s="0"/>
      <c r="GL1181" s="0"/>
      <c r="GM1181" s="0"/>
      <c r="GN1181" s="0"/>
      <c r="GO1181" s="0"/>
      <c r="GP1181" s="0"/>
      <c r="GQ1181" s="0"/>
      <c r="GR1181" s="0"/>
      <c r="GS1181" s="0"/>
      <c r="GT1181" s="0"/>
      <c r="GU1181" s="0"/>
      <c r="GV1181" s="0"/>
      <c r="GW1181" s="0"/>
      <c r="GX1181" s="0"/>
      <c r="GY1181" s="0"/>
      <c r="GZ1181" s="0"/>
      <c r="HA1181" s="0"/>
      <c r="HB1181" s="0"/>
      <c r="HC1181" s="0"/>
      <c r="HD1181" s="0"/>
      <c r="HE1181" s="0"/>
      <c r="HF1181" s="0"/>
      <c r="HG1181" s="0"/>
      <c r="HH1181" s="0"/>
      <c r="HI1181" s="0"/>
      <c r="HJ1181" s="0"/>
      <c r="HK1181" s="0"/>
      <c r="HL1181" s="0"/>
      <c r="HM1181" s="0"/>
      <c r="HN1181" s="0"/>
      <c r="HO1181" s="0"/>
      <c r="HP1181" s="0"/>
      <c r="HQ1181" s="0"/>
      <c r="HR1181" s="0"/>
      <c r="HS1181" s="0"/>
      <c r="HT1181" s="0"/>
      <c r="HU1181" s="0"/>
      <c r="HV1181" s="0"/>
      <c r="HW1181" s="0"/>
      <c r="HX1181" s="0"/>
      <c r="HY1181" s="0"/>
      <c r="HZ1181" s="0"/>
      <c r="IA1181" s="0"/>
      <c r="IB1181" s="0"/>
      <c r="IC1181" s="0"/>
      <c r="ID1181" s="0"/>
      <c r="IE1181" s="0"/>
      <c r="IF1181" s="0"/>
      <c r="IG1181" s="0"/>
      <c r="IH1181" s="0"/>
      <c r="II1181" s="0"/>
      <c r="IJ1181" s="0"/>
      <c r="IK1181" s="0"/>
      <c r="IL1181" s="0"/>
      <c r="IM1181" s="0"/>
      <c r="IN1181" s="0"/>
      <c r="IO1181" s="0"/>
      <c r="IP1181" s="0"/>
      <c r="IQ1181" s="0"/>
      <c r="IR1181" s="0"/>
      <c r="IS1181" s="0"/>
      <c r="IT1181" s="0"/>
      <c r="IU1181" s="0"/>
      <c r="IV1181" s="0"/>
      <c r="IW1181" s="0"/>
    </row>
    <row r="1182" customFormat="false" ht="15" hidden="false" customHeight="false" outlineLevel="0" collapsed="false">
      <c r="A1182" s="114" t="s">
        <v>3379</v>
      </c>
      <c r="B1182" s="115" t="s">
        <v>3380</v>
      </c>
      <c r="C1182" s="147" t="s">
        <v>127</v>
      </c>
      <c r="D1182" s="117"/>
      <c r="E1182" s="117" t="n">
        <v>0</v>
      </c>
      <c r="F1182" s="118" t="s">
        <v>49</v>
      </c>
      <c r="G1182" s="118" t="s">
        <v>49</v>
      </c>
      <c r="H1182" s="141" t="n">
        <v>32264</v>
      </c>
      <c r="I1182" s="119" t="s">
        <v>3125</v>
      </c>
      <c r="J1182" s="120" t="n">
        <v>10</v>
      </c>
      <c r="K1182" s="121" t="n">
        <v>6</v>
      </c>
      <c r="L1182" s="122"/>
      <c r="M1182" s="123"/>
      <c r="N1182" s="123"/>
      <c r="O1182" s="123"/>
      <c r="P1182" s="123"/>
      <c r="Q1182" s="124"/>
      <c r="R1182" s="0"/>
      <c r="S1182" s="0"/>
      <c r="T1182" s="0"/>
      <c r="U1182" s="0"/>
      <c r="V1182" s="0"/>
      <c r="W1182" s="0"/>
      <c r="X1182" s="0"/>
      <c r="Y1182" s="0"/>
      <c r="Z1182" s="0"/>
      <c r="AA1182" s="0"/>
      <c r="AB1182" s="0"/>
      <c r="AC1182" s="0"/>
      <c r="AD1182" s="0"/>
      <c r="AE1182" s="0"/>
      <c r="AF1182" s="0"/>
      <c r="AG1182" s="0"/>
      <c r="AH1182" s="0"/>
      <c r="AI1182" s="0"/>
      <c r="AJ1182" s="0"/>
      <c r="AK1182" s="0"/>
      <c r="AL1182" s="0"/>
      <c r="AM1182" s="0"/>
      <c r="AN1182" s="0"/>
      <c r="AO1182" s="0"/>
      <c r="AP1182" s="0"/>
      <c r="AQ1182" s="0"/>
      <c r="AR1182" s="0"/>
      <c r="AS1182" s="0"/>
      <c r="AT1182" s="0"/>
      <c r="AU1182" s="0"/>
      <c r="AV1182" s="0"/>
      <c r="AW1182" s="0"/>
      <c r="AX1182" s="0"/>
      <c r="AY1182" s="0"/>
      <c r="AZ1182" s="0"/>
      <c r="BA1182" s="0"/>
      <c r="BB1182" s="0"/>
      <c r="BC1182" s="0"/>
      <c r="BD1182" s="0"/>
      <c r="BE1182" s="0"/>
      <c r="BF1182" s="0"/>
      <c r="BG1182" s="0"/>
      <c r="BH1182" s="0"/>
      <c r="BI1182" s="0"/>
      <c r="BJ1182" s="0"/>
      <c r="BK1182" s="0"/>
      <c r="BL1182" s="0"/>
      <c r="BM1182" s="0"/>
      <c r="BN1182" s="0"/>
      <c r="BO1182" s="0"/>
      <c r="BP1182" s="0"/>
      <c r="BQ1182" s="0"/>
      <c r="BR1182" s="0"/>
      <c r="BS1182" s="0"/>
      <c r="BT1182" s="0"/>
      <c r="BU1182" s="0"/>
      <c r="BV1182" s="0"/>
      <c r="BW1182" s="0"/>
      <c r="BX1182" s="0"/>
      <c r="BY1182" s="0"/>
      <c r="BZ1182" s="0"/>
      <c r="CA1182" s="0"/>
      <c r="CB1182" s="0"/>
      <c r="CC1182" s="0"/>
      <c r="CD1182" s="0"/>
      <c r="CE1182" s="0"/>
      <c r="CF1182" s="0"/>
      <c r="CG1182" s="0"/>
      <c r="CH1182" s="0"/>
      <c r="CI1182" s="0"/>
      <c r="CJ1182" s="0"/>
      <c r="CK1182" s="0"/>
      <c r="CL1182" s="0"/>
      <c r="CM1182" s="0"/>
      <c r="CN1182" s="0"/>
      <c r="CO1182" s="0"/>
      <c r="CP1182" s="0"/>
      <c r="CQ1182" s="0"/>
      <c r="CR1182" s="0"/>
      <c r="CS1182" s="0"/>
      <c r="CT1182" s="0"/>
      <c r="CU1182" s="0"/>
      <c r="CV1182" s="0"/>
      <c r="CW1182" s="0"/>
      <c r="CX1182" s="0"/>
      <c r="CY1182" s="0"/>
      <c r="CZ1182" s="0"/>
      <c r="DA1182" s="0"/>
      <c r="DB1182" s="0"/>
      <c r="DC1182" s="0"/>
      <c r="DD1182" s="0"/>
      <c r="DE1182" s="0"/>
      <c r="DF1182" s="0"/>
      <c r="DG1182" s="0"/>
      <c r="DH1182" s="0"/>
      <c r="DI1182" s="0"/>
      <c r="DJ1182" s="0"/>
      <c r="DK1182" s="0"/>
      <c r="DL1182" s="0"/>
      <c r="DM1182" s="0"/>
      <c r="DN1182" s="0"/>
      <c r="DO1182" s="0"/>
      <c r="DP1182" s="0"/>
      <c r="DQ1182" s="0"/>
      <c r="DR1182" s="0"/>
      <c r="DS1182" s="0"/>
      <c r="DT1182" s="0"/>
      <c r="DU1182" s="0"/>
      <c r="DV1182" s="0"/>
      <c r="DW1182" s="0"/>
      <c r="DX1182" s="0"/>
      <c r="DY1182" s="0"/>
      <c r="DZ1182" s="0"/>
      <c r="EA1182" s="0"/>
      <c r="EB1182" s="0"/>
      <c r="EC1182" s="0"/>
      <c r="ED1182" s="0"/>
      <c r="EE1182" s="0"/>
      <c r="EF1182" s="0"/>
      <c r="EG1182" s="0"/>
      <c r="EH1182" s="0"/>
      <c r="EI1182" s="0"/>
      <c r="EJ1182" s="0"/>
      <c r="EK1182" s="0"/>
      <c r="EL1182" s="0"/>
      <c r="EM1182" s="0"/>
      <c r="EN1182" s="0"/>
      <c r="EO1182" s="0"/>
      <c r="EP1182" s="0"/>
      <c r="EQ1182" s="0"/>
      <c r="ER1182" s="0"/>
      <c r="ES1182" s="0"/>
      <c r="ET1182" s="0"/>
      <c r="EU1182" s="0"/>
      <c r="EV1182" s="0"/>
      <c r="EW1182" s="0"/>
      <c r="EX1182" s="0"/>
      <c r="EY1182" s="0"/>
      <c r="EZ1182" s="0"/>
      <c r="FA1182" s="0"/>
      <c r="FB1182" s="0"/>
      <c r="FC1182" s="0"/>
      <c r="FD1182" s="0"/>
      <c r="FE1182" s="0"/>
      <c r="FF1182" s="0"/>
      <c r="FG1182" s="0"/>
      <c r="FH1182" s="0"/>
      <c r="FI1182" s="0"/>
      <c r="FJ1182" s="0"/>
      <c r="FK1182" s="0"/>
      <c r="FL1182" s="0"/>
      <c r="FM1182" s="0"/>
      <c r="FN1182" s="0"/>
      <c r="FO1182" s="0"/>
      <c r="FP1182" s="0"/>
      <c r="FQ1182" s="0"/>
      <c r="FR1182" s="0"/>
      <c r="FS1182" s="0"/>
      <c r="FT1182" s="0"/>
      <c r="FU1182" s="0"/>
      <c r="FV1182" s="0"/>
      <c r="FW1182" s="0"/>
      <c r="FX1182" s="0"/>
      <c r="FY1182" s="0"/>
      <c r="FZ1182" s="0"/>
      <c r="GA1182" s="0"/>
      <c r="GB1182" s="0"/>
      <c r="GC1182" s="0"/>
      <c r="GD1182" s="0"/>
      <c r="GE1182" s="0"/>
      <c r="GF1182" s="0"/>
      <c r="GG1182" s="0"/>
      <c r="GH1182" s="0"/>
      <c r="GI1182" s="0"/>
      <c r="GJ1182" s="0"/>
      <c r="GK1182" s="0"/>
      <c r="GL1182" s="0"/>
      <c r="GM1182" s="0"/>
      <c r="GN1182" s="0"/>
      <c r="GO1182" s="0"/>
      <c r="GP1182" s="0"/>
      <c r="GQ1182" s="0"/>
      <c r="GR1182" s="0"/>
      <c r="GS1182" s="0"/>
      <c r="GT1182" s="0"/>
      <c r="GU1182" s="0"/>
      <c r="GV1182" s="0"/>
      <c r="GW1182" s="0"/>
      <c r="GX1182" s="0"/>
      <c r="GY1182" s="0"/>
      <c r="GZ1182" s="0"/>
      <c r="HA1182" s="0"/>
      <c r="HB1182" s="0"/>
      <c r="HC1182" s="0"/>
      <c r="HD1182" s="0"/>
      <c r="HE1182" s="0"/>
      <c r="HF1182" s="0"/>
      <c r="HG1182" s="0"/>
      <c r="HH1182" s="0"/>
      <c r="HI1182" s="0"/>
      <c r="HJ1182" s="0"/>
      <c r="HK1182" s="0"/>
      <c r="HL1182" s="0"/>
      <c r="HM1182" s="0"/>
      <c r="HN1182" s="0"/>
      <c r="HO1182" s="0"/>
      <c r="HP1182" s="0"/>
      <c r="HQ1182" s="0"/>
      <c r="HR1182" s="0"/>
      <c r="HS1182" s="0"/>
      <c r="HT1182" s="0"/>
      <c r="HU1182" s="0"/>
      <c r="HV1182" s="0"/>
      <c r="HW1182" s="0"/>
      <c r="HX1182" s="0"/>
      <c r="HY1182" s="0"/>
      <c r="HZ1182" s="0"/>
      <c r="IA1182" s="0"/>
      <c r="IB1182" s="0"/>
      <c r="IC1182" s="0"/>
      <c r="ID1182" s="0"/>
      <c r="IE1182" s="0"/>
      <c r="IF1182" s="0"/>
      <c r="IG1182" s="0"/>
      <c r="IH1182" s="0"/>
      <c r="II1182" s="0"/>
      <c r="IJ1182" s="0"/>
      <c r="IK1182" s="0"/>
      <c r="IL1182" s="0"/>
      <c r="IM1182" s="0"/>
      <c r="IN1182" s="0"/>
      <c r="IO1182" s="0"/>
      <c r="IP1182" s="0"/>
      <c r="IQ1182" s="0"/>
      <c r="IR1182" s="0"/>
      <c r="IS1182" s="0"/>
      <c r="IT1182" s="0"/>
      <c r="IU1182" s="0"/>
      <c r="IV1182" s="0"/>
      <c r="IW1182" s="0"/>
    </row>
    <row r="1183" customFormat="false" ht="15" hidden="false" customHeight="false" outlineLevel="0" collapsed="false">
      <c r="A1183" s="114" t="s">
        <v>3381</v>
      </c>
      <c r="B1183" s="115" t="s">
        <v>3382</v>
      </c>
      <c r="C1183" s="147" t="s">
        <v>3383</v>
      </c>
      <c r="D1183" s="117"/>
      <c r="E1183" s="117" t="n">
        <v>0</v>
      </c>
      <c r="F1183" s="118" t="s">
        <v>49</v>
      </c>
      <c r="G1183" s="118" t="s">
        <v>49</v>
      </c>
      <c r="H1183" s="141" t="n">
        <v>29971</v>
      </c>
      <c r="I1183" s="125" t="s">
        <v>3125</v>
      </c>
      <c r="J1183" s="120" t="n">
        <v>10</v>
      </c>
      <c r="K1183" s="121" t="n">
        <v>6</v>
      </c>
      <c r="L1183" s="126"/>
      <c r="M1183" s="123"/>
      <c r="N1183" s="127"/>
      <c r="O1183" s="123"/>
      <c r="P1183" s="127"/>
      <c r="Q1183" s="124"/>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BO1183" s="0"/>
      <c r="BP1183" s="0"/>
      <c r="BQ1183" s="0"/>
      <c r="BR1183" s="0"/>
      <c r="BS1183" s="0"/>
      <c r="BT1183" s="0"/>
      <c r="BU1183" s="0"/>
      <c r="BV1183" s="0"/>
      <c r="BW1183" s="0"/>
      <c r="BX1183" s="0"/>
      <c r="BY1183" s="0"/>
      <c r="BZ1183" s="0"/>
      <c r="CA1183" s="0"/>
      <c r="CB1183" s="0"/>
      <c r="CC1183" s="0"/>
      <c r="CD1183" s="0"/>
      <c r="CE1183" s="0"/>
      <c r="CF1183" s="0"/>
      <c r="CG1183" s="0"/>
      <c r="CH1183" s="0"/>
      <c r="CI1183" s="0"/>
      <c r="CJ1183" s="0"/>
      <c r="CK1183" s="0"/>
      <c r="CL1183" s="0"/>
      <c r="CM1183" s="0"/>
      <c r="CN1183" s="0"/>
      <c r="CO1183" s="0"/>
      <c r="CP1183" s="0"/>
      <c r="CQ1183" s="0"/>
      <c r="CR1183" s="0"/>
      <c r="CS1183" s="0"/>
      <c r="CT1183" s="0"/>
      <c r="CU1183" s="0"/>
      <c r="CV1183" s="0"/>
      <c r="CW1183" s="0"/>
      <c r="CX1183" s="0"/>
      <c r="CY1183" s="0"/>
      <c r="CZ1183" s="0"/>
      <c r="DA1183" s="0"/>
      <c r="DB1183" s="0"/>
      <c r="DC1183" s="0"/>
      <c r="DD1183" s="0"/>
      <c r="DE1183" s="0"/>
      <c r="DF1183" s="0"/>
      <c r="DG1183" s="0"/>
      <c r="DH1183" s="0"/>
      <c r="DI1183" s="0"/>
      <c r="DJ1183" s="0"/>
      <c r="DK1183" s="0"/>
      <c r="DL1183" s="0"/>
      <c r="DM1183" s="0"/>
      <c r="DN1183" s="0"/>
      <c r="DO1183" s="0"/>
      <c r="DP1183" s="0"/>
      <c r="DQ1183" s="0"/>
      <c r="DR1183" s="0"/>
      <c r="DS1183" s="0"/>
      <c r="DT1183" s="0"/>
      <c r="DU1183" s="0"/>
      <c r="DV1183" s="0"/>
      <c r="DW1183" s="0"/>
      <c r="DX1183" s="0"/>
      <c r="DY1183" s="0"/>
      <c r="DZ1183" s="0"/>
      <c r="EA1183" s="0"/>
      <c r="EB1183" s="0"/>
      <c r="EC1183" s="0"/>
      <c r="ED1183" s="0"/>
      <c r="EE1183" s="0"/>
      <c r="EF1183" s="0"/>
      <c r="EG1183" s="0"/>
      <c r="EH1183" s="0"/>
      <c r="EI1183" s="0"/>
      <c r="EJ1183" s="0"/>
      <c r="EK1183" s="0"/>
      <c r="EL1183" s="0"/>
      <c r="EM1183" s="0"/>
      <c r="EN1183" s="0"/>
      <c r="EO1183" s="0"/>
      <c r="EP1183" s="0"/>
      <c r="EQ1183" s="0"/>
      <c r="ER1183" s="0"/>
      <c r="ES1183" s="0"/>
      <c r="ET1183" s="0"/>
      <c r="EU1183" s="0"/>
      <c r="EV1183" s="0"/>
      <c r="EW1183" s="0"/>
      <c r="EX1183" s="0"/>
      <c r="EY1183" s="0"/>
      <c r="EZ1183" s="0"/>
      <c r="FA1183" s="0"/>
      <c r="FB1183" s="0"/>
      <c r="FC1183" s="0"/>
      <c r="FD1183" s="0"/>
      <c r="FE1183" s="0"/>
      <c r="FF1183" s="0"/>
      <c r="FG1183" s="0"/>
      <c r="FH1183" s="0"/>
      <c r="FI1183" s="0"/>
      <c r="FJ1183" s="0"/>
      <c r="FK1183" s="0"/>
      <c r="FL1183" s="0"/>
      <c r="FM1183" s="0"/>
      <c r="FN1183" s="0"/>
      <c r="FO1183" s="0"/>
      <c r="FP1183" s="0"/>
      <c r="FQ1183" s="0"/>
      <c r="FR1183" s="0"/>
      <c r="FS1183" s="0"/>
      <c r="FT1183" s="0"/>
      <c r="FU1183" s="0"/>
      <c r="FV1183" s="0"/>
      <c r="FW1183" s="0"/>
      <c r="FX1183" s="0"/>
      <c r="FY1183" s="0"/>
      <c r="FZ1183" s="0"/>
      <c r="GA1183" s="0"/>
      <c r="GB1183" s="0"/>
      <c r="GC1183" s="0"/>
      <c r="GD1183" s="0"/>
      <c r="GE1183" s="0"/>
      <c r="GF1183" s="0"/>
      <c r="GG1183" s="0"/>
      <c r="GH1183" s="0"/>
      <c r="GI1183" s="0"/>
      <c r="GJ1183" s="0"/>
      <c r="GK1183" s="0"/>
      <c r="GL1183" s="0"/>
      <c r="GM1183" s="0"/>
      <c r="GN1183" s="0"/>
      <c r="GO1183" s="0"/>
      <c r="GP1183" s="0"/>
      <c r="GQ1183" s="0"/>
      <c r="GR1183" s="0"/>
      <c r="GS1183" s="0"/>
      <c r="GT1183" s="0"/>
      <c r="GU1183" s="0"/>
      <c r="GV1183" s="0"/>
      <c r="GW1183" s="0"/>
      <c r="GX1183" s="0"/>
      <c r="GY1183" s="0"/>
      <c r="GZ1183" s="0"/>
      <c r="HA1183" s="0"/>
      <c r="HB1183" s="0"/>
      <c r="HC1183" s="0"/>
      <c r="HD1183" s="0"/>
      <c r="HE1183" s="0"/>
      <c r="HF1183" s="0"/>
      <c r="HG1183" s="0"/>
      <c r="HH1183" s="0"/>
      <c r="HI1183" s="0"/>
      <c r="HJ1183" s="0"/>
      <c r="HK1183" s="0"/>
      <c r="HL1183" s="0"/>
      <c r="HM1183" s="0"/>
      <c r="HN1183" s="0"/>
      <c r="HO1183" s="0"/>
      <c r="HP1183" s="0"/>
      <c r="HQ1183" s="0"/>
      <c r="HR1183" s="0"/>
      <c r="HS1183" s="0"/>
      <c r="HT1183" s="0"/>
      <c r="HU1183" s="0"/>
      <c r="HV1183" s="0"/>
      <c r="HW1183" s="0"/>
      <c r="HX1183" s="0"/>
      <c r="HY1183" s="0"/>
      <c r="HZ1183" s="0"/>
      <c r="IA1183" s="0"/>
      <c r="IB1183" s="0"/>
      <c r="IC1183" s="0"/>
      <c r="ID1183" s="0"/>
      <c r="IE1183" s="0"/>
      <c r="IF1183" s="0"/>
      <c r="IG1183" s="0"/>
      <c r="IH1183" s="0"/>
      <c r="II1183" s="0"/>
      <c r="IJ1183" s="0"/>
      <c r="IK1183" s="0"/>
      <c r="IL1183" s="0"/>
      <c r="IM1183" s="0"/>
      <c r="IN1183" s="0"/>
      <c r="IO1183" s="0"/>
      <c r="IP1183" s="0"/>
      <c r="IQ1183" s="0"/>
      <c r="IR1183" s="0"/>
      <c r="IS1183" s="0"/>
      <c r="IT1183" s="0"/>
      <c r="IU1183" s="0"/>
      <c r="IV1183" s="0"/>
      <c r="IW1183" s="0"/>
    </row>
    <row r="1184" customFormat="false" ht="15" hidden="false" customHeight="false" outlineLevel="0" collapsed="false">
      <c r="A1184" s="114" t="s">
        <v>3384</v>
      </c>
      <c r="B1184" s="115" t="s">
        <v>3385</v>
      </c>
      <c r="C1184" s="116" t="s">
        <v>3386</v>
      </c>
      <c r="D1184" s="117"/>
      <c r="E1184" s="117" t="n">
        <v>0</v>
      </c>
      <c r="F1184" s="118" t="s">
        <v>49</v>
      </c>
      <c r="G1184" s="118" t="s">
        <v>49</v>
      </c>
      <c r="H1184" s="118" t="n">
        <v>29950</v>
      </c>
      <c r="I1184" s="125" t="s">
        <v>3125</v>
      </c>
      <c r="J1184" s="120" t="n">
        <v>10</v>
      </c>
      <c r="K1184" s="121" t="n">
        <v>6</v>
      </c>
      <c r="L1184" s="126"/>
      <c r="M1184" s="123"/>
      <c r="N1184" s="127"/>
      <c r="O1184" s="123"/>
      <c r="P1184" s="127"/>
      <c r="Q1184" s="124"/>
      <c r="R1184" s="0"/>
      <c r="S1184" s="0"/>
      <c r="T1184" s="0"/>
      <c r="U1184" s="0"/>
      <c r="V1184" s="0"/>
      <c r="W1184" s="0"/>
      <c r="X1184" s="0"/>
      <c r="Y1184" s="0"/>
      <c r="Z1184" s="0"/>
      <c r="AA1184" s="0"/>
      <c r="AB1184" s="0"/>
      <c r="AC1184" s="0"/>
      <c r="AD1184" s="0"/>
      <c r="AE1184" s="0"/>
      <c r="AF1184" s="0"/>
      <c r="AG1184" s="0"/>
      <c r="AH1184" s="0"/>
      <c r="AI1184" s="0"/>
      <c r="AJ1184" s="0"/>
      <c r="AK1184" s="0"/>
      <c r="AL1184" s="0"/>
      <c r="AM1184" s="0"/>
      <c r="AN1184" s="0"/>
      <c r="AO1184" s="0"/>
      <c r="AP1184" s="0"/>
      <c r="AQ1184" s="0"/>
      <c r="AR1184" s="0"/>
      <c r="AS1184" s="0"/>
      <c r="AT1184" s="0"/>
      <c r="AU1184" s="0"/>
      <c r="AV1184" s="0"/>
      <c r="AW1184" s="0"/>
      <c r="AX1184" s="0"/>
      <c r="AY1184" s="0"/>
      <c r="AZ1184" s="0"/>
      <c r="BA1184" s="0"/>
      <c r="BB1184" s="0"/>
      <c r="BC1184" s="0"/>
      <c r="BD1184" s="0"/>
      <c r="BE1184" s="0"/>
      <c r="BF1184" s="0"/>
      <c r="BG1184" s="0"/>
      <c r="BH1184" s="0"/>
      <c r="BI1184" s="0"/>
      <c r="BJ1184" s="0"/>
      <c r="BK1184" s="0"/>
      <c r="BL1184" s="0"/>
      <c r="BM1184" s="0"/>
      <c r="BN1184" s="0"/>
      <c r="BO1184" s="0"/>
      <c r="BP1184" s="0"/>
      <c r="BQ1184" s="0"/>
      <c r="BR1184" s="0"/>
      <c r="BS1184" s="0"/>
      <c r="BT1184" s="0"/>
      <c r="BU1184" s="0"/>
      <c r="BV1184" s="0"/>
      <c r="BW1184" s="0"/>
      <c r="BX1184" s="0"/>
      <c r="BY1184" s="0"/>
      <c r="BZ1184" s="0"/>
      <c r="CA1184" s="0"/>
      <c r="CB1184" s="0"/>
      <c r="CC1184" s="0"/>
      <c r="CD1184" s="0"/>
      <c r="CE1184" s="0"/>
      <c r="CF1184" s="0"/>
      <c r="CG1184" s="0"/>
      <c r="CH1184" s="0"/>
      <c r="CI1184" s="0"/>
      <c r="CJ1184" s="0"/>
      <c r="CK1184" s="0"/>
      <c r="CL1184" s="0"/>
      <c r="CM1184" s="0"/>
      <c r="CN1184" s="0"/>
      <c r="CO1184" s="0"/>
      <c r="CP1184" s="0"/>
      <c r="CQ1184" s="0"/>
      <c r="CR1184" s="0"/>
      <c r="CS1184" s="0"/>
      <c r="CT1184" s="0"/>
      <c r="CU1184" s="0"/>
      <c r="CV1184" s="0"/>
      <c r="CW1184" s="0"/>
      <c r="CX1184" s="0"/>
      <c r="CY1184" s="0"/>
      <c r="CZ1184" s="0"/>
      <c r="DA1184" s="0"/>
      <c r="DB1184" s="0"/>
      <c r="DC1184" s="0"/>
      <c r="DD1184" s="0"/>
      <c r="DE1184" s="0"/>
      <c r="DF1184" s="0"/>
      <c r="DG1184" s="0"/>
      <c r="DH1184" s="0"/>
      <c r="DI1184" s="0"/>
      <c r="DJ1184" s="0"/>
      <c r="DK1184" s="0"/>
      <c r="DL1184" s="0"/>
      <c r="DM1184" s="0"/>
      <c r="DN1184" s="0"/>
      <c r="DO1184" s="0"/>
      <c r="DP1184" s="0"/>
      <c r="DQ1184" s="0"/>
      <c r="DR1184" s="0"/>
      <c r="DS1184" s="0"/>
      <c r="DT1184" s="0"/>
      <c r="DU1184" s="0"/>
      <c r="DV1184" s="0"/>
      <c r="DW1184" s="0"/>
      <c r="DX1184" s="0"/>
      <c r="DY1184" s="0"/>
      <c r="DZ1184" s="0"/>
      <c r="EA1184" s="0"/>
      <c r="EB1184" s="0"/>
      <c r="EC1184" s="0"/>
      <c r="ED1184" s="0"/>
      <c r="EE1184" s="0"/>
      <c r="EF1184" s="0"/>
      <c r="EG1184" s="0"/>
      <c r="EH1184" s="0"/>
      <c r="EI1184" s="0"/>
      <c r="EJ1184" s="0"/>
      <c r="EK1184" s="0"/>
      <c r="EL1184" s="0"/>
      <c r="EM1184" s="0"/>
      <c r="EN1184" s="0"/>
      <c r="EO1184" s="0"/>
      <c r="EP1184" s="0"/>
      <c r="EQ1184" s="0"/>
      <c r="ER1184" s="0"/>
      <c r="ES1184" s="0"/>
      <c r="ET1184" s="0"/>
      <c r="EU1184" s="0"/>
      <c r="EV1184" s="0"/>
      <c r="EW1184" s="0"/>
      <c r="EX1184" s="0"/>
      <c r="EY1184" s="0"/>
      <c r="EZ1184" s="0"/>
      <c r="FA1184" s="0"/>
      <c r="FB1184" s="0"/>
      <c r="FC1184" s="0"/>
      <c r="FD1184" s="0"/>
      <c r="FE1184" s="0"/>
      <c r="FF1184" s="0"/>
      <c r="FG1184" s="0"/>
      <c r="FH1184" s="0"/>
      <c r="FI1184" s="0"/>
      <c r="FJ1184" s="0"/>
      <c r="FK1184" s="0"/>
      <c r="FL1184" s="0"/>
      <c r="FM1184" s="0"/>
      <c r="FN1184" s="0"/>
      <c r="FO1184" s="0"/>
      <c r="FP1184" s="0"/>
      <c r="FQ1184" s="0"/>
      <c r="FR1184" s="0"/>
      <c r="FS1184" s="0"/>
      <c r="FT1184" s="0"/>
      <c r="FU1184" s="0"/>
      <c r="FV1184" s="0"/>
      <c r="FW1184" s="0"/>
      <c r="FX1184" s="0"/>
      <c r="FY1184" s="0"/>
      <c r="FZ1184" s="0"/>
      <c r="GA1184" s="0"/>
      <c r="GB1184" s="0"/>
      <c r="GC1184" s="0"/>
      <c r="GD1184" s="0"/>
      <c r="GE1184" s="0"/>
      <c r="GF1184" s="0"/>
      <c r="GG1184" s="0"/>
      <c r="GH1184" s="0"/>
      <c r="GI1184" s="0"/>
      <c r="GJ1184" s="0"/>
      <c r="GK1184" s="0"/>
      <c r="GL1184" s="0"/>
      <c r="GM1184" s="0"/>
      <c r="GN1184" s="0"/>
      <c r="GO1184" s="0"/>
      <c r="GP1184" s="0"/>
      <c r="GQ1184" s="0"/>
      <c r="GR1184" s="0"/>
      <c r="GS1184" s="0"/>
      <c r="GT1184" s="0"/>
      <c r="GU1184" s="0"/>
      <c r="GV1184" s="0"/>
      <c r="GW1184" s="0"/>
      <c r="GX1184" s="0"/>
      <c r="GY1184" s="0"/>
      <c r="GZ1184" s="0"/>
      <c r="HA1184" s="0"/>
      <c r="HB1184" s="0"/>
      <c r="HC1184" s="0"/>
      <c r="HD1184" s="0"/>
      <c r="HE1184" s="0"/>
      <c r="HF1184" s="0"/>
      <c r="HG1184" s="0"/>
      <c r="HH1184" s="0"/>
      <c r="HI1184" s="0"/>
      <c r="HJ1184" s="0"/>
      <c r="HK1184" s="0"/>
      <c r="HL1184" s="0"/>
      <c r="HM1184" s="0"/>
      <c r="HN1184" s="0"/>
      <c r="HO1184" s="0"/>
      <c r="HP1184" s="0"/>
      <c r="HQ1184" s="0"/>
      <c r="HR1184" s="0"/>
      <c r="HS1184" s="0"/>
      <c r="HT1184" s="0"/>
      <c r="HU1184" s="0"/>
      <c r="HV1184" s="0"/>
      <c r="HW1184" s="0"/>
      <c r="HX1184" s="0"/>
      <c r="HY1184" s="0"/>
      <c r="HZ1184" s="0"/>
      <c r="IA1184" s="0"/>
      <c r="IB1184" s="0"/>
      <c r="IC1184" s="0"/>
      <c r="ID1184" s="0"/>
      <c r="IE1184" s="0"/>
      <c r="IF1184" s="0"/>
      <c r="IG1184" s="0"/>
      <c r="IH1184" s="0"/>
      <c r="II1184" s="0"/>
      <c r="IJ1184" s="0"/>
      <c r="IK1184" s="0"/>
      <c r="IL1184" s="0"/>
      <c r="IM1184" s="0"/>
      <c r="IN1184" s="0"/>
      <c r="IO1184" s="0"/>
      <c r="IP1184" s="0"/>
      <c r="IQ1184" s="0"/>
      <c r="IR1184" s="0"/>
      <c r="IS1184" s="0"/>
      <c r="IT1184" s="0"/>
      <c r="IU1184" s="0"/>
      <c r="IV1184" s="0"/>
      <c r="IW1184" s="0"/>
    </row>
    <row r="1185" customFormat="false" ht="15" hidden="false" customHeight="false" outlineLevel="0" collapsed="false">
      <c r="A1185" s="114" t="s">
        <v>3387</v>
      </c>
      <c r="B1185" s="115" t="s">
        <v>3388</v>
      </c>
      <c r="C1185" s="116" t="s">
        <v>2136</v>
      </c>
      <c r="D1185" s="117"/>
      <c r="E1185" s="117" t="n">
        <v>0</v>
      </c>
      <c r="F1185" s="118" t="s">
        <v>49</v>
      </c>
      <c r="G1185" s="118" t="s">
        <v>49</v>
      </c>
      <c r="H1185" s="118" t="n">
        <v>1744</v>
      </c>
      <c r="I1185" s="125" t="s">
        <v>3125</v>
      </c>
      <c r="J1185" s="120" t="n">
        <v>10</v>
      </c>
      <c r="K1185" s="121" t="n">
        <v>6</v>
      </c>
      <c r="L1185" s="126"/>
      <c r="M1185" s="123"/>
      <c r="N1185" s="127"/>
      <c r="O1185" s="123"/>
      <c r="P1185" s="127"/>
      <c r="Q1185" s="124"/>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BO1185" s="0"/>
      <c r="BP1185" s="0"/>
      <c r="BQ1185" s="0"/>
      <c r="BR1185" s="0"/>
      <c r="BS1185" s="0"/>
      <c r="BT1185" s="0"/>
      <c r="BU1185" s="0"/>
      <c r="BV1185" s="0"/>
      <c r="BW1185" s="0"/>
      <c r="BX1185" s="0"/>
      <c r="BY1185" s="0"/>
      <c r="BZ1185" s="0"/>
      <c r="CA1185" s="0"/>
      <c r="CB1185" s="0"/>
      <c r="CC1185" s="0"/>
      <c r="CD1185" s="0"/>
      <c r="CE1185" s="0"/>
      <c r="CF1185" s="0"/>
      <c r="CG1185" s="0"/>
      <c r="CH1185" s="0"/>
      <c r="CI1185" s="0"/>
      <c r="CJ1185" s="0"/>
      <c r="CK1185" s="0"/>
      <c r="CL1185" s="0"/>
      <c r="CM1185" s="0"/>
      <c r="CN1185" s="0"/>
      <c r="CO1185" s="0"/>
      <c r="CP1185" s="0"/>
      <c r="CQ1185" s="0"/>
      <c r="CR1185" s="0"/>
      <c r="CS1185" s="0"/>
      <c r="CT1185" s="0"/>
      <c r="CU1185" s="0"/>
      <c r="CV1185" s="0"/>
      <c r="CW1185" s="0"/>
      <c r="CX1185" s="0"/>
      <c r="CY1185" s="0"/>
      <c r="CZ1185" s="0"/>
      <c r="DA1185" s="0"/>
      <c r="DB1185" s="0"/>
      <c r="DC1185" s="0"/>
      <c r="DD1185" s="0"/>
      <c r="DE1185" s="0"/>
      <c r="DF1185" s="0"/>
      <c r="DG1185" s="0"/>
      <c r="DH1185" s="0"/>
      <c r="DI1185" s="0"/>
      <c r="DJ1185" s="0"/>
      <c r="DK1185" s="0"/>
      <c r="DL1185" s="0"/>
      <c r="DM1185" s="0"/>
      <c r="DN1185" s="0"/>
      <c r="DO1185" s="0"/>
      <c r="DP1185" s="0"/>
      <c r="DQ1185" s="0"/>
      <c r="DR1185" s="0"/>
      <c r="DS1185" s="0"/>
      <c r="DT1185" s="0"/>
      <c r="DU1185" s="0"/>
      <c r="DV1185" s="0"/>
      <c r="DW1185" s="0"/>
      <c r="DX1185" s="0"/>
      <c r="DY1185" s="0"/>
      <c r="DZ1185" s="0"/>
      <c r="EA1185" s="0"/>
      <c r="EB1185" s="0"/>
      <c r="EC1185" s="0"/>
      <c r="ED1185" s="0"/>
      <c r="EE1185" s="0"/>
      <c r="EF1185" s="0"/>
      <c r="EG1185" s="0"/>
      <c r="EH1185" s="0"/>
      <c r="EI1185" s="0"/>
      <c r="EJ1185" s="0"/>
      <c r="EK1185" s="0"/>
      <c r="EL1185" s="0"/>
      <c r="EM1185" s="0"/>
      <c r="EN1185" s="0"/>
      <c r="EO1185" s="0"/>
      <c r="EP1185" s="0"/>
      <c r="EQ1185" s="0"/>
      <c r="ER1185" s="0"/>
      <c r="ES1185" s="0"/>
      <c r="ET1185" s="0"/>
      <c r="EU1185" s="0"/>
      <c r="EV1185" s="0"/>
      <c r="EW1185" s="0"/>
      <c r="EX1185" s="0"/>
      <c r="EY1185" s="0"/>
      <c r="EZ1185" s="0"/>
      <c r="FA1185" s="0"/>
      <c r="FB1185" s="0"/>
      <c r="FC1185" s="0"/>
      <c r="FD1185" s="0"/>
      <c r="FE1185" s="0"/>
      <c r="FF1185" s="0"/>
      <c r="FG1185" s="0"/>
      <c r="FH1185" s="0"/>
      <c r="FI1185" s="0"/>
      <c r="FJ1185" s="0"/>
      <c r="FK1185" s="0"/>
      <c r="FL1185" s="0"/>
      <c r="FM1185" s="0"/>
      <c r="FN1185" s="0"/>
      <c r="FO1185" s="0"/>
      <c r="FP1185" s="0"/>
      <c r="FQ1185" s="0"/>
      <c r="FR1185" s="0"/>
      <c r="FS1185" s="0"/>
      <c r="FT1185" s="0"/>
      <c r="FU1185" s="0"/>
      <c r="FV1185" s="0"/>
      <c r="FW1185" s="0"/>
      <c r="FX1185" s="0"/>
      <c r="FY1185" s="0"/>
      <c r="FZ1185" s="0"/>
      <c r="GA1185" s="0"/>
      <c r="GB1185" s="0"/>
      <c r="GC1185" s="0"/>
      <c r="GD1185" s="0"/>
      <c r="GE1185" s="0"/>
      <c r="GF1185" s="0"/>
      <c r="GG1185" s="0"/>
      <c r="GH1185" s="0"/>
      <c r="GI1185" s="0"/>
      <c r="GJ1185" s="0"/>
      <c r="GK1185" s="0"/>
      <c r="GL1185" s="0"/>
      <c r="GM1185" s="0"/>
      <c r="GN1185" s="0"/>
      <c r="GO1185" s="0"/>
      <c r="GP1185" s="0"/>
      <c r="GQ1185" s="0"/>
      <c r="GR1185" s="0"/>
      <c r="GS1185" s="0"/>
      <c r="GT1185" s="0"/>
      <c r="GU1185" s="0"/>
      <c r="GV1185" s="0"/>
      <c r="GW1185" s="0"/>
      <c r="GX1185" s="0"/>
      <c r="GY1185" s="0"/>
      <c r="GZ1185" s="0"/>
      <c r="HA1185" s="0"/>
      <c r="HB1185" s="0"/>
      <c r="HC1185" s="0"/>
      <c r="HD1185" s="0"/>
      <c r="HE1185" s="0"/>
      <c r="HF1185" s="0"/>
      <c r="HG1185" s="0"/>
      <c r="HH1185" s="0"/>
      <c r="HI1185" s="0"/>
      <c r="HJ1185" s="0"/>
      <c r="HK1185" s="0"/>
      <c r="HL1185" s="0"/>
      <c r="HM1185" s="0"/>
      <c r="HN1185" s="0"/>
      <c r="HO1185" s="0"/>
      <c r="HP1185" s="0"/>
      <c r="HQ1185" s="0"/>
      <c r="HR1185" s="0"/>
      <c r="HS1185" s="0"/>
      <c r="HT1185" s="0"/>
      <c r="HU1185" s="0"/>
      <c r="HV1185" s="0"/>
      <c r="HW1185" s="0"/>
      <c r="HX1185" s="0"/>
      <c r="HY1185" s="0"/>
      <c r="HZ1185" s="0"/>
      <c r="IA1185" s="0"/>
      <c r="IB1185" s="0"/>
      <c r="IC1185" s="0"/>
      <c r="ID1185" s="0"/>
      <c r="IE1185" s="0"/>
      <c r="IF1185" s="0"/>
      <c r="IG1185" s="0"/>
      <c r="IH1185" s="0"/>
      <c r="II1185" s="0"/>
      <c r="IJ1185" s="0"/>
      <c r="IK1185" s="0"/>
      <c r="IL1185" s="0"/>
      <c r="IM1185" s="0"/>
      <c r="IN1185" s="0"/>
      <c r="IO1185" s="0"/>
      <c r="IP1185" s="0"/>
      <c r="IQ1185" s="0"/>
      <c r="IR1185" s="0"/>
      <c r="IS1185" s="0"/>
      <c r="IT1185" s="0"/>
      <c r="IU1185" s="0"/>
      <c r="IV1185" s="0"/>
      <c r="IW1185" s="0"/>
    </row>
    <row r="1186" customFormat="false" ht="15" hidden="false" customHeight="false" outlineLevel="0" collapsed="false">
      <c r="A1186" s="114" t="s">
        <v>3389</v>
      </c>
      <c r="B1186" s="115" t="s">
        <v>3390</v>
      </c>
      <c r="C1186" s="116" t="s">
        <v>2513</v>
      </c>
      <c r="D1186" s="117"/>
      <c r="E1186" s="117" t="n">
        <v>0</v>
      </c>
      <c r="F1186" s="118" t="s">
        <v>49</v>
      </c>
      <c r="G1186" s="118" t="s">
        <v>49</v>
      </c>
      <c r="H1186" s="118" t="n">
        <v>19908</v>
      </c>
      <c r="I1186" s="125" t="s">
        <v>3125</v>
      </c>
      <c r="J1186" s="120" t="n">
        <v>10</v>
      </c>
      <c r="K1186" s="121" t="n">
        <v>6</v>
      </c>
      <c r="L1186" s="126"/>
      <c r="M1186" s="123"/>
      <c r="N1186" s="127"/>
      <c r="O1186" s="123"/>
      <c r="P1186" s="127"/>
      <c r="Q1186" s="124"/>
      <c r="R1186" s="0"/>
      <c r="S1186" s="0"/>
      <c r="T1186" s="0"/>
      <c r="U1186" s="0"/>
      <c r="V1186" s="0"/>
      <c r="W1186" s="0"/>
      <c r="X1186" s="0"/>
      <c r="Y1186" s="0"/>
      <c r="Z1186" s="0"/>
      <c r="AA1186" s="0"/>
      <c r="AB1186" s="0"/>
      <c r="AC1186" s="0"/>
      <c r="AD1186" s="0"/>
      <c r="AE1186" s="0"/>
      <c r="AF1186" s="0"/>
      <c r="AG1186" s="0"/>
      <c r="AH1186" s="0"/>
      <c r="AI1186" s="0"/>
      <c r="AJ1186" s="0"/>
      <c r="AK1186" s="0"/>
      <c r="AL1186" s="0"/>
      <c r="AM1186" s="0"/>
      <c r="AN1186" s="0"/>
      <c r="AO1186" s="0"/>
      <c r="AP1186" s="0"/>
      <c r="AQ1186" s="0"/>
      <c r="AR1186" s="0"/>
      <c r="AS1186" s="0"/>
      <c r="AT1186" s="0"/>
      <c r="AU1186" s="0"/>
      <c r="AV1186" s="0"/>
      <c r="AW1186" s="0"/>
      <c r="AX1186" s="0"/>
      <c r="AY1186" s="0"/>
      <c r="AZ1186" s="0"/>
      <c r="BA1186" s="0"/>
      <c r="BB1186" s="0"/>
      <c r="BC1186" s="0"/>
      <c r="BD1186" s="0"/>
      <c r="BE1186" s="0"/>
      <c r="BF1186" s="0"/>
      <c r="BG1186" s="0"/>
      <c r="BH1186" s="0"/>
      <c r="BI1186" s="0"/>
      <c r="BJ1186" s="0"/>
      <c r="BK1186" s="0"/>
      <c r="BL1186" s="0"/>
      <c r="BM1186" s="0"/>
      <c r="BN1186" s="0"/>
      <c r="BO1186" s="0"/>
      <c r="BP1186" s="0"/>
      <c r="BQ1186" s="0"/>
      <c r="BR1186" s="0"/>
      <c r="BS1186" s="0"/>
      <c r="BT1186" s="0"/>
      <c r="BU1186" s="0"/>
      <c r="BV1186" s="0"/>
      <c r="BW1186" s="0"/>
      <c r="BX1186" s="0"/>
      <c r="BY1186" s="0"/>
      <c r="BZ1186" s="0"/>
      <c r="CA1186" s="0"/>
      <c r="CB1186" s="0"/>
      <c r="CC1186" s="0"/>
      <c r="CD1186" s="0"/>
      <c r="CE1186" s="0"/>
      <c r="CF1186" s="0"/>
      <c r="CG1186" s="0"/>
      <c r="CH1186" s="0"/>
      <c r="CI1186" s="0"/>
      <c r="CJ1186" s="0"/>
      <c r="CK1186" s="0"/>
      <c r="CL1186" s="0"/>
      <c r="CM1186" s="0"/>
      <c r="CN1186" s="0"/>
      <c r="CO1186" s="0"/>
      <c r="CP1186" s="0"/>
      <c r="CQ1186" s="0"/>
      <c r="CR1186" s="0"/>
      <c r="CS1186" s="0"/>
      <c r="CT1186" s="0"/>
      <c r="CU1186" s="0"/>
      <c r="CV1186" s="0"/>
      <c r="CW1186" s="0"/>
      <c r="CX1186" s="0"/>
      <c r="CY1186" s="0"/>
      <c r="CZ1186" s="0"/>
      <c r="DA1186" s="0"/>
      <c r="DB1186" s="0"/>
      <c r="DC1186" s="0"/>
      <c r="DD1186" s="0"/>
      <c r="DE1186" s="0"/>
      <c r="DF1186" s="0"/>
      <c r="DG1186" s="0"/>
      <c r="DH1186" s="0"/>
      <c r="DI1186" s="0"/>
      <c r="DJ1186" s="0"/>
      <c r="DK1186" s="0"/>
      <c r="DL1186" s="0"/>
      <c r="DM1186" s="0"/>
      <c r="DN1186" s="0"/>
      <c r="DO1186" s="0"/>
      <c r="DP1186" s="0"/>
      <c r="DQ1186" s="0"/>
      <c r="DR1186" s="0"/>
      <c r="DS1186" s="0"/>
      <c r="DT1186" s="0"/>
      <c r="DU1186" s="0"/>
      <c r="DV1186" s="0"/>
      <c r="DW1186" s="0"/>
      <c r="DX1186" s="0"/>
      <c r="DY1186" s="0"/>
      <c r="DZ1186" s="0"/>
      <c r="EA1186" s="0"/>
      <c r="EB1186" s="0"/>
      <c r="EC1186" s="0"/>
      <c r="ED1186" s="0"/>
      <c r="EE1186" s="0"/>
      <c r="EF1186" s="0"/>
      <c r="EG1186" s="0"/>
      <c r="EH1186" s="0"/>
      <c r="EI1186" s="0"/>
      <c r="EJ1186" s="0"/>
      <c r="EK1186" s="0"/>
      <c r="EL1186" s="0"/>
      <c r="EM1186" s="0"/>
      <c r="EN1186" s="0"/>
      <c r="EO1186" s="0"/>
      <c r="EP1186" s="0"/>
      <c r="EQ1186" s="0"/>
      <c r="ER1186" s="0"/>
      <c r="ES1186" s="0"/>
      <c r="ET1186" s="0"/>
      <c r="EU1186" s="0"/>
      <c r="EV1186" s="0"/>
      <c r="EW1186" s="0"/>
      <c r="EX1186" s="0"/>
      <c r="EY1186" s="0"/>
      <c r="EZ1186" s="0"/>
      <c r="FA1186" s="0"/>
      <c r="FB1186" s="0"/>
      <c r="FC1186" s="0"/>
      <c r="FD1186" s="0"/>
      <c r="FE1186" s="0"/>
      <c r="FF1186" s="0"/>
      <c r="FG1186" s="0"/>
      <c r="FH1186" s="0"/>
      <c r="FI1186" s="0"/>
      <c r="FJ1186" s="0"/>
      <c r="FK1186" s="0"/>
      <c r="FL1186" s="0"/>
      <c r="FM1186" s="0"/>
      <c r="FN1186" s="0"/>
      <c r="FO1186" s="0"/>
      <c r="FP1186" s="0"/>
      <c r="FQ1186" s="0"/>
      <c r="FR1186" s="0"/>
      <c r="FS1186" s="0"/>
      <c r="FT1186" s="0"/>
      <c r="FU1186" s="0"/>
      <c r="FV1186" s="0"/>
      <c r="FW1186" s="0"/>
      <c r="FX1186" s="0"/>
      <c r="FY1186" s="0"/>
      <c r="FZ1186" s="0"/>
      <c r="GA1186" s="0"/>
      <c r="GB1186" s="0"/>
      <c r="GC1186" s="0"/>
      <c r="GD1186" s="0"/>
      <c r="GE1186" s="0"/>
      <c r="GF1186" s="0"/>
      <c r="GG1186" s="0"/>
      <c r="GH1186" s="0"/>
      <c r="GI1186" s="0"/>
      <c r="GJ1186" s="0"/>
      <c r="GK1186" s="0"/>
      <c r="GL1186" s="0"/>
      <c r="GM1186" s="0"/>
      <c r="GN1186" s="0"/>
      <c r="GO1186" s="0"/>
      <c r="GP1186" s="0"/>
      <c r="GQ1186" s="0"/>
      <c r="GR1186" s="0"/>
      <c r="GS1186" s="0"/>
      <c r="GT1186" s="0"/>
      <c r="GU1186" s="0"/>
      <c r="GV1186" s="0"/>
      <c r="GW1186" s="0"/>
      <c r="GX1186" s="0"/>
      <c r="GY1186" s="0"/>
      <c r="GZ1186" s="0"/>
      <c r="HA1186" s="0"/>
      <c r="HB1186" s="0"/>
      <c r="HC1186" s="0"/>
      <c r="HD1186" s="0"/>
      <c r="HE1186" s="0"/>
      <c r="HF1186" s="0"/>
      <c r="HG1186" s="0"/>
      <c r="HH1186" s="0"/>
      <c r="HI1186" s="0"/>
      <c r="HJ1186" s="0"/>
      <c r="HK1186" s="0"/>
      <c r="HL1186" s="0"/>
      <c r="HM1186" s="0"/>
      <c r="HN1186" s="0"/>
      <c r="HO1186" s="0"/>
      <c r="HP1186" s="0"/>
      <c r="HQ1186" s="0"/>
      <c r="HR1186" s="0"/>
      <c r="HS1186" s="0"/>
      <c r="HT1186" s="0"/>
      <c r="HU1186" s="0"/>
      <c r="HV1186" s="0"/>
      <c r="HW1186" s="0"/>
      <c r="HX1186" s="0"/>
      <c r="HY1186" s="0"/>
      <c r="HZ1186" s="0"/>
      <c r="IA1186" s="0"/>
      <c r="IB1186" s="0"/>
      <c r="IC1186" s="0"/>
      <c r="ID1186" s="0"/>
      <c r="IE1186" s="0"/>
      <c r="IF1186" s="0"/>
      <c r="IG1186" s="0"/>
      <c r="IH1186" s="0"/>
      <c r="II1186" s="0"/>
      <c r="IJ1186" s="0"/>
      <c r="IK1186" s="0"/>
      <c r="IL1186" s="0"/>
      <c r="IM1186" s="0"/>
      <c r="IN1186" s="0"/>
      <c r="IO1186" s="0"/>
      <c r="IP1186" s="0"/>
      <c r="IQ1186" s="0"/>
      <c r="IR1186" s="0"/>
      <c r="IS1186" s="0"/>
      <c r="IT1186" s="0"/>
      <c r="IU1186" s="0"/>
      <c r="IV1186" s="0"/>
      <c r="IW1186" s="0"/>
    </row>
    <row r="1187" customFormat="false" ht="15" hidden="false" customHeight="false" outlineLevel="0" collapsed="false">
      <c r="A1187" s="114" t="s">
        <v>3391</v>
      </c>
      <c r="B1187" s="115" t="s">
        <v>3392</v>
      </c>
      <c r="C1187" s="116" t="s">
        <v>127</v>
      </c>
      <c r="D1187" s="117"/>
      <c r="E1187" s="117" t="n">
        <v>0</v>
      </c>
      <c r="F1187" s="118" t="s">
        <v>49</v>
      </c>
      <c r="G1187" s="118" t="s">
        <v>49</v>
      </c>
      <c r="H1187" s="118" t="n">
        <v>29951</v>
      </c>
      <c r="I1187" s="125" t="s">
        <v>3125</v>
      </c>
      <c r="J1187" s="120" t="n">
        <v>10</v>
      </c>
      <c r="K1187" s="121" t="n">
        <v>6</v>
      </c>
      <c r="L1187" s="126"/>
      <c r="M1187" s="123"/>
      <c r="N1187" s="127"/>
      <c r="O1187" s="123"/>
      <c r="P1187" s="127"/>
      <c r="Q1187" s="124"/>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BO1187" s="0"/>
      <c r="BP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A1187" s="0"/>
      <c r="EB1187" s="0"/>
      <c r="EC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c r="FA1187" s="0"/>
      <c r="FB1187" s="0"/>
      <c r="FC1187" s="0"/>
      <c r="FD1187" s="0"/>
      <c r="FE1187" s="0"/>
      <c r="FF1187" s="0"/>
      <c r="FG1187" s="0"/>
      <c r="FH1187" s="0"/>
      <c r="FI1187" s="0"/>
      <c r="FJ1187" s="0"/>
      <c r="FK1187" s="0"/>
      <c r="FL1187" s="0"/>
      <c r="FM1187" s="0"/>
      <c r="FN1187" s="0"/>
      <c r="FO1187" s="0"/>
      <c r="FP1187" s="0"/>
      <c r="FQ1187" s="0"/>
      <c r="FR1187" s="0"/>
      <c r="FS1187" s="0"/>
      <c r="FT1187" s="0"/>
      <c r="FU1187" s="0"/>
      <c r="FV1187" s="0"/>
      <c r="FW1187" s="0"/>
      <c r="FX1187" s="0"/>
      <c r="FY1187" s="0"/>
      <c r="FZ1187" s="0"/>
      <c r="GA1187" s="0"/>
      <c r="GB1187" s="0"/>
      <c r="GC1187" s="0"/>
      <c r="GD1187" s="0"/>
      <c r="GE1187" s="0"/>
      <c r="GF1187" s="0"/>
      <c r="GG1187" s="0"/>
      <c r="GH1187" s="0"/>
      <c r="GI1187" s="0"/>
      <c r="GJ1187" s="0"/>
      <c r="GK1187" s="0"/>
      <c r="GL1187" s="0"/>
      <c r="GM1187" s="0"/>
      <c r="GN1187" s="0"/>
      <c r="GO1187" s="0"/>
      <c r="GP1187" s="0"/>
      <c r="GQ1187" s="0"/>
      <c r="GR1187" s="0"/>
      <c r="GS1187" s="0"/>
      <c r="GT1187" s="0"/>
      <c r="GU1187" s="0"/>
      <c r="GV1187" s="0"/>
      <c r="GW1187" s="0"/>
      <c r="GX1187" s="0"/>
      <c r="GY1187" s="0"/>
      <c r="GZ1187" s="0"/>
      <c r="HA1187" s="0"/>
      <c r="HB1187" s="0"/>
      <c r="HC1187" s="0"/>
      <c r="HD1187" s="0"/>
      <c r="HE1187" s="0"/>
      <c r="HF1187" s="0"/>
      <c r="HG1187" s="0"/>
      <c r="HH1187" s="0"/>
      <c r="HI1187" s="0"/>
      <c r="HJ1187" s="0"/>
      <c r="HK1187" s="0"/>
      <c r="HL1187" s="0"/>
      <c r="HM1187" s="0"/>
      <c r="HN1187" s="0"/>
      <c r="HO1187" s="0"/>
      <c r="HP1187" s="0"/>
      <c r="HQ1187" s="0"/>
      <c r="HR1187" s="0"/>
      <c r="HS1187" s="0"/>
      <c r="HT1187" s="0"/>
      <c r="HU1187" s="0"/>
      <c r="HV1187" s="0"/>
      <c r="HW1187" s="0"/>
      <c r="HX1187" s="0"/>
      <c r="HY1187" s="0"/>
      <c r="HZ1187" s="0"/>
      <c r="IA1187" s="0"/>
      <c r="IB1187" s="0"/>
      <c r="IC1187" s="0"/>
      <c r="ID1187" s="0"/>
      <c r="IE1187" s="0"/>
      <c r="IF1187" s="0"/>
      <c r="IG1187" s="0"/>
      <c r="IH1187" s="0"/>
      <c r="II1187" s="0"/>
      <c r="IJ1187" s="0"/>
      <c r="IK1187" s="0"/>
      <c r="IL1187" s="0"/>
      <c r="IM1187" s="0"/>
      <c r="IN1187" s="0"/>
      <c r="IO1187" s="0"/>
      <c r="IP1187" s="0"/>
      <c r="IQ1187" s="0"/>
      <c r="IR1187" s="0"/>
      <c r="IS1187" s="0"/>
      <c r="IT1187" s="0"/>
      <c r="IU1187" s="0"/>
      <c r="IV1187" s="0"/>
      <c r="IW1187" s="0"/>
    </row>
    <row r="1188" customFormat="false" ht="15" hidden="false" customHeight="false" outlineLevel="0" collapsed="false">
      <c r="A1188" s="114" t="s">
        <v>3393</v>
      </c>
      <c r="B1188" s="115" t="s">
        <v>3394</v>
      </c>
      <c r="C1188" s="116" t="s">
        <v>127</v>
      </c>
      <c r="D1188" s="117"/>
      <c r="E1188" s="117" t="n">
        <v>0</v>
      </c>
      <c r="F1188" s="118" t="s">
        <v>49</v>
      </c>
      <c r="G1188" s="118" t="s">
        <v>49</v>
      </c>
      <c r="H1188" s="118" t="n">
        <v>34442</v>
      </c>
      <c r="I1188" s="125" t="s">
        <v>3125</v>
      </c>
      <c r="J1188" s="120" t="n">
        <v>10</v>
      </c>
      <c r="K1188" s="121" t="n">
        <v>6</v>
      </c>
      <c r="L1188" s="126"/>
      <c r="M1188" s="123"/>
      <c r="N1188" s="127"/>
      <c r="O1188" s="123"/>
      <c r="P1188" s="127"/>
      <c r="Q1188" s="124"/>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M1188" s="0"/>
      <c r="BN1188" s="0"/>
      <c r="BO1188" s="0"/>
      <c r="BP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A1188" s="0"/>
      <c r="EB1188" s="0"/>
      <c r="EC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c r="FA1188" s="0"/>
      <c r="FB1188" s="0"/>
      <c r="FC1188" s="0"/>
      <c r="FD1188" s="0"/>
      <c r="FE1188" s="0"/>
      <c r="FF1188" s="0"/>
      <c r="FG1188" s="0"/>
      <c r="FH1188" s="0"/>
      <c r="FI1188" s="0"/>
      <c r="FJ1188" s="0"/>
      <c r="FK1188" s="0"/>
      <c r="FL1188" s="0"/>
      <c r="FM1188" s="0"/>
      <c r="FN1188" s="0"/>
      <c r="FO1188" s="0"/>
      <c r="FP1188" s="0"/>
      <c r="FQ1188" s="0"/>
      <c r="FR1188" s="0"/>
      <c r="FS1188" s="0"/>
      <c r="FT1188" s="0"/>
      <c r="FU1188" s="0"/>
      <c r="FV1188" s="0"/>
      <c r="FW1188" s="0"/>
      <c r="FX1188" s="0"/>
      <c r="FY1188" s="0"/>
      <c r="FZ1188" s="0"/>
      <c r="GA1188" s="0"/>
      <c r="GB1188" s="0"/>
      <c r="GC1188" s="0"/>
      <c r="GD1188" s="0"/>
      <c r="GE1188" s="0"/>
      <c r="GF1188" s="0"/>
      <c r="GG1188" s="0"/>
      <c r="GH1188" s="0"/>
      <c r="GI1188" s="0"/>
      <c r="GJ1188" s="0"/>
      <c r="GK1188" s="0"/>
      <c r="GL1188" s="0"/>
      <c r="GM1188" s="0"/>
      <c r="GN1188" s="0"/>
      <c r="GO1188" s="0"/>
      <c r="GP1188" s="0"/>
      <c r="GQ1188" s="0"/>
      <c r="GR1188" s="0"/>
      <c r="GS1188" s="0"/>
      <c r="GT1188" s="0"/>
      <c r="GU1188" s="0"/>
      <c r="GV1188" s="0"/>
      <c r="GW1188" s="0"/>
      <c r="GX1188" s="0"/>
      <c r="GY1188" s="0"/>
      <c r="GZ1188" s="0"/>
      <c r="HA1188" s="0"/>
      <c r="HB1188" s="0"/>
      <c r="HC1188" s="0"/>
      <c r="HD1188" s="0"/>
      <c r="HE1188" s="0"/>
      <c r="HF1188" s="0"/>
      <c r="HG1188" s="0"/>
      <c r="HH1188" s="0"/>
      <c r="HI1188" s="0"/>
      <c r="HJ1188" s="0"/>
      <c r="HK1188" s="0"/>
      <c r="HL1188" s="0"/>
      <c r="HM1188" s="0"/>
      <c r="HN1188" s="0"/>
      <c r="HO1188" s="0"/>
      <c r="HP1188" s="0"/>
      <c r="HQ1188" s="0"/>
      <c r="HR1188" s="0"/>
      <c r="HS1188" s="0"/>
      <c r="HT1188" s="0"/>
      <c r="HU1188" s="0"/>
      <c r="HV1188" s="0"/>
      <c r="HW1188" s="0"/>
      <c r="HX1188" s="0"/>
      <c r="HY1188" s="0"/>
      <c r="HZ1188" s="0"/>
      <c r="IA1188" s="0"/>
      <c r="IB1188" s="0"/>
      <c r="IC1188" s="0"/>
      <c r="ID1188" s="0"/>
      <c r="IE1188" s="0"/>
      <c r="IF1188" s="0"/>
      <c r="IG1188" s="0"/>
      <c r="IH1188" s="0"/>
      <c r="II1188" s="0"/>
      <c r="IJ1188" s="0"/>
      <c r="IK1188" s="0"/>
      <c r="IL1188" s="0"/>
      <c r="IM1188" s="0"/>
      <c r="IN1188" s="0"/>
      <c r="IO1188" s="0"/>
      <c r="IP1188" s="0"/>
      <c r="IQ1188" s="0"/>
      <c r="IR1188" s="0"/>
      <c r="IS1188" s="0"/>
      <c r="IT1188" s="0"/>
      <c r="IU1188" s="0"/>
      <c r="IV1188" s="0"/>
      <c r="IW1188" s="0"/>
    </row>
    <row r="1189" customFormat="false" ht="15" hidden="false" customHeight="false" outlineLevel="0" collapsed="false">
      <c r="A1189" s="114" t="s">
        <v>3395</v>
      </c>
      <c r="B1189" s="115" t="s">
        <v>3396</v>
      </c>
      <c r="C1189" s="116" t="s">
        <v>127</v>
      </c>
      <c r="D1189" s="117"/>
      <c r="E1189" s="117" t="n">
        <v>0</v>
      </c>
      <c r="F1189" s="118" t="s">
        <v>49</v>
      </c>
      <c r="G1189" s="118" t="s">
        <v>49</v>
      </c>
      <c r="H1189" s="118" t="n">
        <v>32040</v>
      </c>
      <c r="I1189" s="125" t="s">
        <v>3125</v>
      </c>
      <c r="J1189" s="120" t="n">
        <v>10</v>
      </c>
      <c r="K1189" s="121" t="n">
        <v>6</v>
      </c>
      <c r="L1189" s="126"/>
      <c r="M1189" s="123"/>
      <c r="N1189" s="127"/>
      <c r="O1189" s="123"/>
      <c r="P1189" s="127"/>
      <c r="Q1189" s="124"/>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BO1189" s="0"/>
      <c r="BP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A1189" s="0"/>
      <c r="EB1189" s="0"/>
      <c r="EC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c r="FA1189" s="0"/>
      <c r="FB1189" s="0"/>
      <c r="FC1189" s="0"/>
      <c r="FD1189" s="0"/>
      <c r="FE1189" s="0"/>
      <c r="FF1189" s="0"/>
      <c r="FG1189" s="0"/>
      <c r="FH1189" s="0"/>
      <c r="FI1189" s="0"/>
      <c r="FJ1189" s="0"/>
      <c r="FK1189" s="0"/>
      <c r="FL1189" s="0"/>
      <c r="FM1189" s="0"/>
      <c r="FN1189" s="0"/>
      <c r="FO1189" s="0"/>
      <c r="FP1189" s="0"/>
      <c r="FQ1189" s="0"/>
      <c r="FR1189" s="0"/>
      <c r="FS1189" s="0"/>
      <c r="FT1189" s="0"/>
      <c r="FU1189" s="0"/>
      <c r="FV1189" s="0"/>
      <c r="FW1189" s="0"/>
      <c r="FX1189" s="0"/>
      <c r="FY1189" s="0"/>
      <c r="FZ1189" s="0"/>
      <c r="GA1189" s="0"/>
      <c r="GB1189" s="0"/>
      <c r="GC1189" s="0"/>
      <c r="GD1189" s="0"/>
      <c r="GE1189" s="0"/>
      <c r="GF1189" s="0"/>
      <c r="GG1189" s="0"/>
      <c r="GH1189" s="0"/>
      <c r="GI1189" s="0"/>
      <c r="GJ1189" s="0"/>
      <c r="GK1189" s="0"/>
      <c r="GL1189" s="0"/>
      <c r="GM1189" s="0"/>
      <c r="GN1189" s="0"/>
      <c r="GO1189" s="0"/>
      <c r="GP1189" s="0"/>
      <c r="GQ1189" s="0"/>
      <c r="GR1189" s="0"/>
      <c r="GS1189" s="0"/>
      <c r="GT1189" s="0"/>
      <c r="GU1189" s="0"/>
      <c r="GV1189" s="0"/>
      <c r="GW1189" s="0"/>
      <c r="GX1189" s="0"/>
      <c r="GY1189" s="0"/>
      <c r="GZ1189" s="0"/>
      <c r="HA1189" s="0"/>
      <c r="HB1189" s="0"/>
      <c r="HC1189" s="0"/>
      <c r="HD1189" s="0"/>
      <c r="HE1189" s="0"/>
      <c r="HF1189" s="0"/>
      <c r="HG1189" s="0"/>
      <c r="HH1189" s="0"/>
      <c r="HI1189" s="0"/>
      <c r="HJ1189" s="0"/>
      <c r="HK1189" s="0"/>
      <c r="HL1189" s="0"/>
      <c r="HM1189" s="0"/>
      <c r="HN1189" s="0"/>
      <c r="HO1189" s="0"/>
      <c r="HP1189" s="0"/>
      <c r="HQ1189" s="0"/>
      <c r="HR1189" s="0"/>
      <c r="HS1189" s="0"/>
      <c r="HT1189" s="0"/>
      <c r="HU1189" s="0"/>
      <c r="HV1189" s="0"/>
      <c r="HW1189" s="0"/>
      <c r="HX1189" s="0"/>
      <c r="HY1189" s="0"/>
      <c r="HZ1189" s="0"/>
      <c r="IA1189" s="0"/>
      <c r="IB1189" s="0"/>
      <c r="IC1189" s="0"/>
      <c r="ID1189" s="0"/>
      <c r="IE1189" s="0"/>
      <c r="IF1189" s="0"/>
      <c r="IG1189" s="0"/>
      <c r="IH1189" s="0"/>
      <c r="II1189" s="0"/>
      <c r="IJ1189" s="0"/>
      <c r="IK1189" s="0"/>
      <c r="IL1189" s="0"/>
      <c r="IM1189" s="0"/>
      <c r="IN1189" s="0"/>
      <c r="IO1189" s="0"/>
      <c r="IP1189" s="0"/>
      <c r="IQ1189" s="0"/>
      <c r="IR1189" s="0"/>
      <c r="IS1189" s="0"/>
      <c r="IT1189" s="0"/>
      <c r="IU1189" s="0"/>
      <c r="IV1189" s="0"/>
      <c r="IW1189" s="0"/>
    </row>
    <row r="1190" customFormat="false" ht="15" hidden="false" customHeight="false" outlineLevel="0" collapsed="false">
      <c r="A1190" s="114" t="s">
        <v>3397</v>
      </c>
      <c r="B1190" s="115" t="s">
        <v>3398</v>
      </c>
      <c r="C1190" s="116" t="s">
        <v>127</v>
      </c>
      <c r="D1190" s="117"/>
      <c r="E1190" s="117" t="n">
        <v>0</v>
      </c>
      <c r="F1190" s="118" t="s">
        <v>49</v>
      </c>
      <c r="G1190" s="118" t="s">
        <v>49</v>
      </c>
      <c r="H1190" s="118" t="n">
        <v>29948</v>
      </c>
      <c r="I1190" s="125" t="s">
        <v>3125</v>
      </c>
      <c r="J1190" s="120" t="n">
        <v>10</v>
      </c>
      <c r="K1190" s="121" t="n">
        <v>6</v>
      </c>
      <c r="L1190" s="126"/>
      <c r="M1190" s="123"/>
      <c r="N1190" s="127"/>
      <c r="O1190" s="123"/>
      <c r="P1190" s="127"/>
      <c r="Q1190" s="124"/>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M1190" s="0"/>
      <c r="BN1190" s="0"/>
      <c r="BO1190" s="0"/>
      <c r="BP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A1190" s="0"/>
      <c r="EB1190" s="0"/>
      <c r="EC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c r="FA1190" s="0"/>
      <c r="FB1190" s="0"/>
      <c r="FC1190" s="0"/>
      <c r="FD1190" s="0"/>
      <c r="FE1190" s="0"/>
      <c r="FF1190" s="0"/>
      <c r="FG1190" s="0"/>
      <c r="FH1190" s="0"/>
      <c r="FI1190" s="0"/>
      <c r="FJ1190" s="0"/>
      <c r="FK1190" s="0"/>
      <c r="FL1190" s="0"/>
      <c r="FM1190" s="0"/>
      <c r="FN1190" s="0"/>
      <c r="FO1190" s="0"/>
      <c r="FP1190" s="0"/>
      <c r="FQ1190" s="0"/>
      <c r="FR1190" s="0"/>
      <c r="FS1190" s="0"/>
      <c r="FT1190" s="0"/>
      <c r="FU1190" s="0"/>
      <c r="FV1190" s="0"/>
      <c r="FW1190" s="0"/>
      <c r="FX1190" s="0"/>
      <c r="FY1190" s="0"/>
      <c r="FZ1190" s="0"/>
      <c r="GA1190" s="0"/>
      <c r="GB1190" s="0"/>
      <c r="GC1190" s="0"/>
      <c r="GD1190" s="0"/>
      <c r="GE1190" s="0"/>
      <c r="GF1190" s="0"/>
      <c r="GG1190" s="0"/>
      <c r="GH1190" s="0"/>
      <c r="GI1190" s="0"/>
      <c r="GJ1190" s="0"/>
      <c r="GK1190" s="0"/>
      <c r="GL1190" s="0"/>
      <c r="GM1190" s="0"/>
      <c r="GN1190" s="0"/>
      <c r="GO1190" s="0"/>
      <c r="GP1190" s="0"/>
      <c r="GQ1190" s="0"/>
      <c r="GR1190" s="0"/>
      <c r="GS1190" s="0"/>
      <c r="GT1190" s="0"/>
      <c r="GU1190" s="0"/>
      <c r="GV1190" s="0"/>
      <c r="GW1190" s="0"/>
      <c r="GX1190" s="0"/>
      <c r="GY1190" s="0"/>
      <c r="GZ1190" s="0"/>
      <c r="HA1190" s="0"/>
      <c r="HB1190" s="0"/>
      <c r="HC1190" s="0"/>
      <c r="HD1190" s="0"/>
      <c r="HE1190" s="0"/>
      <c r="HF1190" s="0"/>
      <c r="HG1190" s="0"/>
      <c r="HH1190" s="0"/>
      <c r="HI1190" s="0"/>
      <c r="HJ1190" s="0"/>
      <c r="HK1190" s="0"/>
      <c r="HL1190" s="0"/>
      <c r="HM1190" s="0"/>
      <c r="HN1190" s="0"/>
      <c r="HO1190" s="0"/>
      <c r="HP1190" s="0"/>
      <c r="HQ1190" s="0"/>
      <c r="HR1190" s="0"/>
      <c r="HS1190" s="0"/>
      <c r="HT1190" s="0"/>
      <c r="HU1190" s="0"/>
      <c r="HV1190" s="0"/>
      <c r="HW1190" s="0"/>
      <c r="HX1190" s="0"/>
      <c r="HY1190" s="0"/>
      <c r="HZ1190" s="0"/>
      <c r="IA1190" s="0"/>
      <c r="IB1190" s="0"/>
      <c r="IC1190" s="0"/>
      <c r="ID1190" s="0"/>
      <c r="IE1190" s="0"/>
      <c r="IF1190" s="0"/>
      <c r="IG1190" s="0"/>
      <c r="IH1190" s="0"/>
      <c r="II1190" s="0"/>
      <c r="IJ1190" s="0"/>
      <c r="IK1190" s="0"/>
      <c r="IL1190" s="0"/>
      <c r="IM1190" s="0"/>
      <c r="IN1190" s="0"/>
      <c r="IO1190" s="0"/>
      <c r="IP1190" s="0"/>
      <c r="IQ1190" s="0"/>
      <c r="IR1190" s="0"/>
      <c r="IS1190" s="0"/>
      <c r="IT1190" s="0"/>
      <c r="IU1190" s="0"/>
      <c r="IV1190" s="0"/>
      <c r="IW1190" s="0"/>
    </row>
    <row r="1191" customFormat="false" ht="15" hidden="false" customHeight="false" outlineLevel="0" collapsed="false">
      <c r="A1191" s="114" t="s">
        <v>3399</v>
      </c>
      <c r="B1191" s="115" t="s">
        <v>3400</v>
      </c>
      <c r="C1191" s="116" t="s">
        <v>127</v>
      </c>
      <c r="D1191" s="117"/>
      <c r="E1191" s="117" t="n">
        <v>0</v>
      </c>
      <c r="F1191" s="118" t="s">
        <v>49</v>
      </c>
      <c r="G1191" s="118" t="s">
        <v>49</v>
      </c>
      <c r="H1191" s="118" t="n">
        <v>1581</v>
      </c>
      <c r="I1191" s="125" t="s">
        <v>3125</v>
      </c>
      <c r="J1191" s="120" t="n">
        <v>10</v>
      </c>
      <c r="K1191" s="121" t="n">
        <v>6</v>
      </c>
      <c r="L1191" s="126"/>
      <c r="M1191" s="123"/>
      <c r="N1191" s="127"/>
      <c r="O1191" s="123"/>
      <c r="P1191" s="127"/>
      <c r="Q1191" s="124"/>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BO1191" s="0"/>
      <c r="BP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A1191" s="0"/>
      <c r="EB1191" s="0"/>
      <c r="EC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c r="FA1191" s="0"/>
      <c r="FB1191" s="0"/>
      <c r="FC1191" s="0"/>
      <c r="FD1191" s="0"/>
      <c r="FE1191" s="0"/>
      <c r="FF1191" s="0"/>
      <c r="FG1191" s="0"/>
      <c r="FH1191" s="0"/>
      <c r="FI1191" s="0"/>
      <c r="FJ1191" s="0"/>
      <c r="FK1191" s="0"/>
      <c r="FL1191" s="0"/>
      <c r="FM1191" s="0"/>
      <c r="FN1191" s="0"/>
      <c r="FO1191" s="0"/>
      <c r="FP1191" s="0"/>
      <c r="FQ1191" s="0"/>
      <c r="FR1191" s="0"/>
      <c r="FS1191" s="0"/>
      <c r="FT1191" s="0"/>
      <c r="FU1191" s="0"/>
      <c r="FV1191" s="0"/>
      <c r="FW1191" s="0"/>
      <c r="FX1191" s="0"/>
      <c r="FY1191" s="0"/>
      <c r="FZ1191" s="0"/>
      <c r="GA1191" s="0"/>
      <c r="GB1191" s="0"/>
      <c r="GC1191" s="0"/>
      <c r="GD1191" s="0"/>
      <c r="GE1191" s="0"/>
      <c r="GF1191" s="0"/>
      <c r="GG1191" s="0"/>
      <c r="GH1191" s="0"/>
      <c r="GI1191" s="0"/>
      <c r="GJ1191" s="0"/>
      <c r="GK1191" s="0"/>
      <c r="GL1191" s="0"/>
      <c r="GM1191" s="0"/>
      <c r="GN1191" s="0"/>
      <c r="GO1191" s="0"/>
      <c r="GP1191" s="0"/>
      <c r="GQ1191" s="0"/>
      <c r="GR1191" s="0"/>
      <c r="GS1191" s="0"/>
      <c r="GT1191" s="0"/>
      <c r="GU1191" s="0"/>
      <c r="GV1191" s="0"/>
      <c r="GW1191" s="0"/>
      <c r="GX1191" s="0"/>
      <c r="GY1191" s="0"/>
      <c r="GZ1191" s="0"/>
      <c r="HA1191" s="0"/>
      <c r="HB1191" s="0"/>
      <c r="HC1191" s="0"/>
      <c r="HD1191" s="0"/>
      <c r="HE1191" s="0"/>
      <c r="HF1191" s="0"/>
      <c r="HG1191" s="0"/>
      <c r="HH1191" s="0"/>
      <c r="HI1191" s="0"/>
      <c r="HJ1191" s="0"/>
      <c r="HK1191" s="0"/>
      <c r="HL1191" s="0"/>
      <c r="HM1191" s="0"/>
      <c r="HN1191" s="0"/>
      <c r="HO1191" s="0"/>
      <c r="HP1191" s="0"/>
      <c r="HQ1191" s="0"/>
      <c r="HR1191" s="0"/>
      <c r="HS1191" s="0"/>
      <c r="HT1191" s="0"/>
      <c r="HU1191" s="0"/>
      <c r="HV1191" s="0"/>
      <c r="HW1191" s="0"/>
      <c r="HX1191" s="0"/>
      <c r="HY1191" s="0"/>
      <c r="HZ1191" s="0"/>
      <c r="IA1191" s="0"/>
      <c r="IB1191" s="0"/>
      <c r="IC1191" s="0"/>
      <c r="ID1191" s="0"/>
      <c r="IE1191" s="0"/>
      <c r="IF1191" s="0"/>
      <c r="IG1191" s="0"/>
      <c r="IH1191" s="0"/>
      <c r="II1191" s="0"/>
      <c r="IJ1191" s="0"/>
      <c r="IK1191" s="0"/>
      <c r="IL1191" s="0"/>
      <c r="IM1191" s="0"/>
      <c r="IN1191" s="0"/>
      <c r="IO1191" s="0"/>
      <c r="IP1191" s="0"/>
      <c r="IQ1191" s="0"/>
      <c r="IR1191" s="0"/>
      <c r="IS1191" s="0"/>
      <c r="IT1191" s="0"/>
      <c r="IU1191" s="0"/>
      <c r="IV1191" s="0"/>
      <c r="IW1191" s="0"/>
    </row>
    <row r="1192" customFormat="false" ht="15" hidden="false" customHeight="false" outlineLevel="0" collapsed="false">
      <c r="A1192" s="114" t="s">
        <v>3401</v>
      </c>
      <c r="B1192" s="115" t="s">
        <v>3402</v>
      </c>
      <c r="C1192" s="116" t="s">
        <v>127</v>
      </c>
      <c r="D1192" s="117"/>
      <c r="E1192" s="117" t="n">
        <v>0</v>
      </c>
      <c r="F1192" s="118" t="s">
        <v>49</v>
      </c>
      <c r="G1192" s="118" t="s">
        <v>49</v>
      </c>
      <c r="H1192" s="118" t="n">
        <v>19928</v>
      </c>
      <c r="I1192" s="125" t="s">
        <v>3125</v>
      </c>
      <c r="J1192" s="120" t="n">
        <v>10</v>
      </c>
      <c r="K1192" s="121" t="n">
        <v>6</v>
      </c>
      <c r="L1192" s="126"/>
      <c r="M1192" s="123"/>
      <c r="N1192" s="127"/>
      <c r="O1192" s="123"/>
      <c r="P1192" s="127"/>
      <c r="Q1192" s="124"/>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M1192" s="0"/>
      <c r="BN1192" s="0"/>
      <c r="BO1192" s="0"/>
      <c r="BP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A1192" s="0"/>
      <c r="EB1192" s="0"/>
      <c r="EC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c r="FA1192" s="0"/>
      <c r="FB1192" s="0"/>
      <c r="FC1192" s="0"/>
      <c r="FD1192" s="0"/>
      <c r="FE1192" s="0"/>
      <c r="FF1192" s="0"/>
      <c r="FG1192" s="0"/>
      <c r="FH1192" s="0"/>
      <c r="FI1192" s="0"/>
      <c r="FJ1192" s="0"/>
      <c r="FK1192" s="0"/>
      <c r="FL1192" s="0"/>
      <c r="FM1192" s="0"/>
      <c r="FN1192" s="0"/>
      <c r="FO1192" s="0"/>
      <c r="FP1192" s="0"/>
      <c r="FQ1192" s="0"/>
      <c r="FR1192" s="0"/>
      <c r="FS1192" s="0"/>
      <c r="FT1192" s="0"/>
      <c r="FU1192" s="0"/>
      <c r="FV1192" s="0"/>
      <c r="FW1192" s="0"/>
      <c r="FX1192" s="0"/>
      <c r="FY1192" s="0"/>
      <c r="FZ1192" s="0"/>
      <c r="GA1192" s="0"/>
      <c r="GB1192" s="0"/>
      <c r="GC1192" s="0"/>
      <c r="GD1192" s="0"/>
      <c r="GE1192" s="0"/>
      <c r="GF1192" s="0"/>
      <c r="GG1192" s="0"/>
      <c r="GH1192" s="0"/>
      <c r="GI1192" s="0"/>
      <c r="GJ1192" s="0"/>
      <c r="GK1192" s="0"/>
      <c r="GL1192" s="0"/>
      <c r="GM1192" s="0"/>
      <c r="GN1192" s="0"/>
      <c r="GO1192" s="0"/>
      <c r="GP1192" s="0"/>
      <c r="GQ1192" s="0"/>
      <c r="GR1192" s="0"/>
      <c r="GS1192" s="0"/>
      <c r="GT1192" s="0"/>
      <c r="GU1192" s="0"/>
      <c r="GV1192" s="0"/>
      <c r="GW1192" s="0"/>
      <c r="GX1192" s="0"/>
      <c r="GY1192" s="0"/>
      <c r="GZ1192" s="0"/>
      <c r="HA1192" s="0"/>
      <c r="HB1192" s="0"/>
      <c r="HC1192" s="0"/>
      <c r="HD1192" s="0"/>
      <c r="HE1192" s="0"/>
      <c r="HF1192" s="0"/>
      <c r="HG1192" s="0"/>
      <c r="HH1192" s="0"/>
      <c r="HI1192" s="0"/>
      <c r="HJ1192" s="0"/>
      <c r="HK1192" s="0"/>
      <c r="HL1192" s="0"/>
      <c r="HM1192" s="0"/>
      <c r="HN1192" s="0"/>
      <c r="HO1192" s="0"/>
      <c r="HP1192" s="0"/>
      <c r="HQ1192" s="0"/>
      <c r="HR1192" s="0"/>
      <c r="HS1192" s="0"/>
      <c r="HT1192" s="0"/>
      <c r="HU1192" s="0"/>
      <c r="HV1192" s="0"/>
      <c r="HW1192" s="0"/>
      <c r="HX1192" s="0"/>
      <c r="HY1192" s="0"/>
      <c r="HZ1192" s="0"/>
      <c r="IA1192" s="0"/>
      <c r="IB1192" s="0"/>
      <c r="IC1192" s="0"/>
      <c r="ID1192" s="0"/>
      <c r="IE1192" s="0"/>
      <c r="IF1192" s="0"/>
      <c r="IG1192" s="0"/>
      <c r="IH1192" s="0"/>
      <c r="II1192" s="0"/>
      <c r="IJ1192" s="0"/>
      <c r="IK1192" s="0"/>
      <c r="IL1192" s="0"/>
      <c r="IM1192" s="0"/>
      <c r="IN1192" s="0"/>
      <c r="IO1192" s="0"/>
      <c r="IP1192" s="0"/>
      <c r="IQ1192" s="0"/>
      <c r="IR1192" s="0"/>
      <c r="IS1192" s="0"/>
      <c r="IT1192" s="0"/>
      <c r="IU1192" s="0"/>
      <c r="IV1192" s="0"/>
      <c r="IW1192" s="0"/>
    </row>
    <row r="1193" customFormat="false" ht="15" hidden="false" customHeight="false" outlineLevel="0" collapsed="false">
      <c r="A1193" s="114" t="s">
        <v>3403</v>
      </c>
      <c r="B1193" s="115" t="s">
        <v>3404</v>
      </c>
      <c r="C1193" s="116" t="s">
        <v>127</v>
      </c>
      <c r="D1193" s="117"/>
      <c r="E1193" s="117" t="n">
        <v>0</v>
      </c>
      <c r="F1193" s="118" t="s">
        <v>49</v>
      </c>
      <c r="G1193" s="118" t="s">
        <v>49</v>
      </c>
      <c r="H1193" s="118" t="n">
        <v>1580</v>
      </c>
      <c r="I1193" s="125" t="s">
        <v>3125</v>
      </c>
      <c r="J1193" s="120" t="n">
        <v>10</v>
      </c>
      <c r="K1193" s="121" t="n">
        <v>6</v>
      </c>
      <c r="L1193" s="126"/>
      <c r="M1193" s="123"/>
      <c r="N1193" s="127"/>
      <c r="O1193" s="123"/>
      <c r="P1193" s="127"/>
      <c r="Q1193" s="124"/>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BO1193" s="0"/>
      <c r="BP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A1193" s="0"/>
      <c r="EB1193" s="0"/>
      <c r="EC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c r="FA1193" s="0"/>
      <c r="FB1193" s="0"/>
      <c r="FC1193" s="0"/>
      <c r="FD1193" s="0"/>
      <c r="FE1193" s="0"/>
      <c r="FF1193" s="0"/>
      <c r="FG1193" s="0"/>
      <c r="FH1193" s="0"/>
      <c r="FI1193" s="0"/>
      <c r="FJ1193" s="0"/>
      <c r="FK1193" s="0"/>
      <c r="FL1193" s="0"/>
      <c r="FM1193" s="0"/>
      <c r="FN1193" s="0"/>
      <c r="FO1193" s="0"/>
      <c r="FP1193" s="0"/>
      <c r="FQ1193" s="0"/>
      <c r="FR1193" s="0"/>
      <c r="FS1193" s="0"/>
      <c r="FT1193" s="0"/>
      <c r="FU1193" s="0"/>
      <c r="FV1193" s="0"/>
      <c r="FW1193" s="0"/>
      <c r="FX1193" s="0"/>
      <c r="FY1193" s="0"/>
      <c r="FZ1193" s="0"/>
      <c r="GA1193" s="0"/>
      <c r="GB1193" s="0"/>
      <c r="GC1193" s="0"/>
      <c r="GD1193" s="0"/>
      <c r="GE1193" s="0"/>
      <c r="GF1193" s="0"/>
      <c r="GG1193" s="0"/>
      <c r="GH1193" s="0"/>
      <c r="GI1193" s="0"/>
      <c r="GJ1193" s="0"/>
      <c r="GK1193" s="0"/>
      <c r="GL1193" s="0"/>
      <c r="GM1193" s="0"/>
      <c r="GN1193" s="0"/>
      <c r="GO1193" s="0"/>
      <c r="GP1193" s="0"/>
      <c r="GQ1193" s="0"/>
      <c r="GR1193" s="0"/>
      <c r="GS1193" s="0"/>
      <c r="GT1193" s="0"/>
      <c r="GU1193" s="0"/>
      <c r="GV1193" s="0"/>
      <c r="GW1193" s="0"/>
      <c r="GX1193" s="0"/>
      <c r="GY1193" s="0"/>
      <c r="GZ1193" s="0"/>
      <c r="HA1193" s="0"/>
      <c r="HB1193" s="0"/>
      <c r="HC1193" s="0"/>
      <c r="HD1193" s="0"/>
      <c r="HE1193" s="0"/>
      <c r="HF1193" s="0"/>
      <c r="HG1193" s="0"/>
      <c r="HH1193" s="0"/>
      <c r="HI1193" s="0"/>
      <c r="HJ1193" s="0"/>
      <c r="HK1193" s="0"/>
      <c r="HL1193" s="0"/>
      <c r="HM1193" s="0"/>
      <c r="HN1193" s="0"/>
      <c r="HO1193" s="0"/>
      <c r="HP1193" s="0"/>
      <c r="HQ1193" s="0"/>
      <c r="HR1193" s="0"/>
      <c r="HS1193" s="0"/>
      <c r="HT1193" s="0"/>
      <c r="HU1193" s="0"/>
      <c r="HV1193" s="0"/>
      <c r="HW1193" s="0"/>
      <c r="HX1193" s="0"/>
      <c r="HY1193" s="0"/>
      <c r="HZ1193" s="0"/>
      <c r="IA1193" s="0"/>
      <c r="IB1193" s="0"/>
      <c r="IC1193" s="0"/>
      <c r="ID1193" s="0"/>
      <c r="IE1193" s="0"/>
      <c r="IF1193" s="0"/>
      <c r="IG1193" s="0"/>
      <c r="IH1193" s="0"/>
      <c r="II1193" s="0"/>
      <c r="IJ1193" s="0"/>
      <c r="IK1193" s="0"/>
      <c r="IL1193" s="0"/>
      <c r="IM1193" s="0"/>
      <c r="IN1193" s="0"/>
      <c r="IO1193" s="0"/>
      <c r="IP1193" s="0"/>
      <c r="IQ1193" s="0"/>
      <c r="IR1193" s="0"/>
      <c r="IS1193" s="0"/>
      <c r="IT1193" s="0"/>
      <c r="IU1193" s="0"/>
      <c r="IV1193" s="0"/>
      <c r="IW1193" s="0"/>
    </row>
    <row r="1194" customFormat="false" ht="15" hidden="false" customHeight="false" outlineLevel="0" collapsed="false">
      <c r="A1194" s="114" t="s">
        <v>3405</v>
      </c>
      <c r="B1194" s="115" t="s">
        <v>3406</v>
      </c>
      <c r="C1194" s="116" t="s">
        <v>127</v>
      </c>
      <c r="D1194" s="117"/>
      <c r="E1194" s="117" t="n">
        <v>0</v>
      </c>
      <c r="F1194" s="118" t="s">
        <v>49</v>
      </c>
      <c r="G1194" s="118" t="s">
        <v>49</v>
      </c>
      <c r="H1194" s="118" t="n">
        <v>1583</v>
      </c>
      <c r="I1194" s="125" t="s">
        <v>3125</v>
      </c>
      <c r="J1194" s="120" t="n">
        <v>10</v>
      </c>
      <c r="K1194" s="121" t="n">
        <v>6</v>
      </c>
      <c r="L1194" s="126"/>
      <c r="M1194" s="123"/>
      <c r="N1194" s="127"/>
      <c r="O1194" s="123"/>
      <c r="P1194" s="127"/>
      <c r="Q1194" s="124"/>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M1194" s="0"/>
      <c r="BN1194" s="0"/>
      <c r="BO1194" s="0"/>
      <c r="BP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A1194" s="0"/>
      <c r="EB1194" s="0"/>
      <c r="EC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c r="FA1194" s="0"/>
      <c r="FB1194" s="0"/>
      <c r="FC1194" s="0"/>
      <c r="FD1194" s="0"/>
      <c r="FE1194" s="0"/>
      <c r="FF1194" s="0"/>
      <c r="FG1194" s="0"/>
      <c r="FH1194" s="0"/>
      <c r="FI1194" s="0"/>
      <c r="FJ1194" s="0"/>
      <c r="FK1194" s="0"/>
      <c r="FL1194" s="0"/>
      <c r="FM1194" s="0"/>
      <c r="FN1194" s="0"/>
      <c r="FO1194" s="0"/>
      <c r="FP1194" s="0"/>
      <c r="FQ1194" s="0"/>
      <c r="FR1194" s="0"/>
      <c r="FS1194" s="0"/>
      <c r="FT1194" s="0"/>
      <c r="FU1194" s="0"/>
      <c r="FV1194" s="0"/>
      <c r="FW1194" s="0"/>
      <c r="FX1194" s="0"/>
      <c r="FY1194" s="0"/>
      <c r="FZ1194" s="0"/>
      <c r="GA1194" s="0"/>
      <c r="GB1194" s="0"/>
      <c r="GC1194" s="0"/>
      <c r="GD1194" s="0"/>
      <c r="GE1194" s="0"/>
      <c r="GF1194" s="0"/>
      <c r="GG1194" s="0"/>
      <c r="GH1194" s="0"/>
      <c r="GI1194" s="0"/>
      <c r="GJ1194" s="0"/>
      <c r="GK1194" s="0"/>
      <c r="GL1194" s="0"/>
      <c r="GM1194" s="0"/>
      <c r="GN1194" s="0"/>
      <c r="GO1194" s="0"/>
      <c r="GP1194" s="0"/>
      <c r="GQ1194" s="0"/>
      <c r="GR1194" s="0"/>
      <c r="GS1194" s="0"/>
      <c r="GT1194" s="0"/>
      <c r="GU1194" s="0"/>
      <c r="GV1194" s="0"/>
      <c r="GW1194" s="0"/>
      <c r="GX1194" s="0"/>
      <c r="GY1194" s="0"/>
      <c r="GZ1194" s="0"/>
      <c r="HA1194" s="0"/>
      <c r="HB1194" s="0"/>
      <c r="HC1194" s="0"/>
      <c r="HD1194" s="0"/>
      <c r="HE1194" s="0"/>
      <c r="HF1194" s="0"/>
      <c r="HG1194" s="0"/>
      <c r="HH1194" s="0"/>
      <c r="HI1194" s="0"/>
      <c r="HJ1194" s="0"/>
      <c r="HK1194" s="0"/>
      <c r="HL1194" s="0"/>
      <c r="HM1194" s="0"/>
      <c r="HN1194" s="0"/>
      <c r="HO1194" s="0"/>
      <c r="HP1194" s="0"/>
      <c r="HQ1194" s="0"/>
      <c r="HR1194" s="0"/>
      <c r="HS1194" s="0"/>
      <c r="HT1194" s="0"/>
      <c r="HU1194" s="0"/>
      <c r="HV1194" s="0"/>
      <c r="HW1194" s="0"/>
      <c r="HX1194" s="0"/>
      <c r="HY1194" s="0"/>
      <c r="HZ1194" s="0"/>
      <c r="IA1194" s="0"/>
      <c r="IB1194" s="0"/>
      <c r="IC1194" s="0"/>
      <c r="ID1194" s="0"/>
      <c r="IE1194" s="0"/>
      <c r="IF1194" s="0"/>
      <c r="IG1194" s="0"/>
      <c r="IH1194" s="0"/>
      <c r="II1194" s="0"/>
      <c r="IJ1194" s="0"/>
      <c r="IK1194" s="0"/>
      <c r="IL1194" s="0"/>
      <c r="IM1194" s="0"/>
      <c r="IN1194" s="0"/>
      <c r="IO1194" s="0"/>
      <c r="IP1194" s="0"/>
      <c r="IQ1194" s="0"/>
      <c r="IR1194" s="0"/>
      <c r="IS1194" s="0"/>
      <c r="IT1194" s="0"/>
      <c r="IU1194" s="0"/>
      <c r="IV1194" s="0"/>
      <c r="IW1194" s="0"/>
    </row>
    <row r="1195" customFormat="false" ht="15" hidden="false" customHeight="false" outlineLevel="0" collapsed="false">
      <c r="A1195" s="114" t="s">
        <v>3407</v>
      </c>
      <c r="B1195" s="115" t="s">
        <v>3408</v>
      </c>
      <c r="C1195" s="116" t="s">
        <v>127</v>
      </c>
      <c r="D1195" s="117"/>
      <c r="E1195" s="117" t="n">
        <v>0</v>
      </c>
      <c r="F1195" s="118" t="s">
        <v>49</v>
      </c>
      <c r="G1195" s="118" t="s">
        <v>49</v>
      </c>
      <c r="H1195" s="118" t="n">
        <v>20570</v>
      </c>
      <c r="I1195" s="125" t="s">
        <v>3125</v>
      </c>
      <c r="J1195" s="120" t="n">
        <v>10</v>
      </c>
      <c r="K1195" s="121" t="n">
        <v>6</v>
      </c>
      <c r="L1195" s="126"/>
      <c r="M1195" s="123"/>
      <c r="N1195" s="127"/>
      <c r="O1195" s="123"/>
      <c r="P1195" s="127"/>
      <c r="Q1195" s="124"/>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BO1195" s="0"/>
      <c r="BP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A1195" s="0"/>
      <c r="EB1195" s="0"/>
      <c r="EC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c r="FA1195" s="0"/>
      <c r="FB1195" s="0"/>
      <c r="FC1195" s="0"/>
      <c r="FD1195" s="0"/>
      <c r="FE1195" s="0"/>
      <c r="FF1195" s="0"/>
      <c r="FG1195" s="0"/>
      <c r="FH1195" s="0"/>
      <c r="FI1195" s="0"/>
      <c r="FJ1195" s="0"/>
      <c r="FK1195" s="0"/>
      <c r="FL1195" s="0"/>
      <c r="FM1195" s="0"/>
      <c r="FN1195" s="0"/>
      <c r="FO1195" s="0"/>
      <c r="FP1195" s="0"/>
      <c r="FQ1195" s="0"/>
      <c r="FR1195" s="0"/>
      <c r="FS1195" s="0"/>
      <c r="FT1195" s="0"/>
      <c r="FU1195" s="0"/>
      <c r="FV1195" s="0"/>
      <c r="FW1195" s="0"/>
      <c r="FX1195" s="0"/>
      <c r="FY1195" s="0"/>
      <c r="FZ1195" s="0"/>
      <c r="GA1195" s="0"/>
      <c r="GB1195" s="0"/>
      <c r="GC1195" s="0"/>
      <c r="GD1195" s="0"/>
      <c r="GE1195" s="0"/>
      <c r="GF1195" s="0"/>
      <c r="GG1195" s="0"/>
      <c r="GH1195" s="0"/>
      <c r="GI1195" s="0"/>
      <c r="GJ1195" s="0"/>
      <c r="GK1195" s="0"/>
      <c r="GL1195" s="0"/>
      <c r="GM1195" s="0"/>
      <c r="GN1195" s="0"/>
      <c r="GO1195" s="0"/>
      <c r="GP1195" s="0"/>
      <c r="GQ1195" s="0"/>
      <c r="GR1195" s="0"/>
      <c r="GS1195" s="0"/>
      <c r="GT1195" s="0"/>
      <c r="GU1195" s="0"/>
      <c r="GV1195" s="0"/>
      <c r="GW1195" s="0"/>
      <c r="GX1195" s="0"/>
      <c r="GY1195" s="0"/>
      <c r="GZ1195" s="0"/>
      <c r="HA1195" s="0"/>
      <c r="HB1195" s="0"/>
      <c r="HC1195" s="0"/>
      <c r="HD1195" s="0"/>
      <c r="HE1195" s="0"/>
      <c r="HF1195" s="0"/>
      <c r="HG1195" s="0"/>
      <c r="HH1195" s="0"/>
      <c r="HI1195" s="0"/>
      <c r="HJ1195" s="0"/>
      <c r="HK1195" s="0"/>
      <c r="HL1195" s="0"/>
      <c r="HM1195" s="0"/>
      <c r="HN1195" s="0"/>
      <c r="HO1195" s="0"/>
      <c r="HP1195" s="0"/>
      <c r="HQ1195" s="0"/>
      <c r="HR1195" s="0"/>
      <c r="HS1195" s="0"/>
      <c r="HT1195" s="0"/>
      <c r="HU1195" s="0"/>
      <c r="HV1195" s="0"/>
      <c r="HW1195" s="0"/>
      <c r="HX1195" s="0"/>
      <c r="HY1195" s="0"/>
      <c r="HZ1195" s="0"/>
      <c r="IA1195" s="0"/>
      <c r="IB1195" s="0"/>
      <c r="IC1195" s="0"/>
      <c r="ID1195" s="0"/>
      <c r="IE1195" s="0"/>
      <c r="IF1195" s="0"/>
      <c r="IG1195" s="0"/>
      <c r="IH1195" s="0"/>
      <c r="II1195" s="0"/>
      <c r="IJ1195" s="0"/>
      <c r="IK1195" s="0"/>
      <c r="IL1195" s="0"/>
      <c r="IM1195" s="0"/>
      <c r="IN1195" s="0"/>
      <c r="IO1195" s="0"/>
      <c r="IP1195" s="0"/>
      <c r="IQ1195" s="0"/>
      <c r="IR1195" s="0"/>
      <c r="IS1195" s="0"/>
      <c r="IT1195" s="0"/>
      <c r="IU1195" s="0"/>
      <c r="IV1195" s="0"/>
      <c r="IW1195" s="0"/>
    </row>
    <row r="1196" customFormat="false" ht="15" hidden="false" customHeight="false" outlineLevel="0" collapsed="false">
      <c r="A1196" s="114" t="s">
        <v>3409</v>
      </c>
      <c r="B1196" s="115" t="s">
        <v>3410</v>
      </c>
      <c r="C1196" s="116" t="s">
        <v>127</v>
      </c>
      <c r="D1196" s="117"/>
      <c r="E1196" s="117" t="n">
        <v>0</v>
      </c>
      <c r="F1196" s="118" t="s">
        <v>49</v>
      </c>
      <c r="G1196" s="118" t="s">
        <v>49</v>
      </c>
      <c r="H1196" s="118" t="n">
        <v>1863</v>
      </c>
      <c r="I1196" s="125" t="s">
        <v>3125</v>
      </c>
      <c r="J1196" s="120" t="n">
        <v>10</v>
      </c>
      <c r="K1196" s="121" t="n">
        <v>6</v>
      </c>
      <c r="L1196" s="126"/>
      <c r="M1196" s="123"/>
      <c r="N1196" s="127"/>
      <c r="O1196" s="123"/>
      <c r="P1196" s="127"/>
      <c r="Q1196" s="124"/>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M1196" s="0"/>
      <c r="BN1196" s="0"/>
      <c r="BO1196" s="0"/>
      <c r="BP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A1196" s="0"/>
      <c r="EB1196" s="0"/>
      <c r="EC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c r="FA1196" s="0"/>
      <c r="FB1196" s="0"/>
      <c r="FC1196" s="0"/>
      <c r="FD1196" s="0"/>
      <c r="FE1196" s="0"/>
      <c r="FF1196" s="0"/>
      <c r="FG1196" s="0"/>
      <c r="FH1196" s="0"/>
      <c r="FI1196" s="0"/>
      <c r="FJ1196" s="0"/>
      <c r="FK1196" s="0"/>
      <c r="FL1196" s="0"/>
      <c r="FM1196" s="0"/>
      <c r="FN1196" s="0"/>
      <c r="FO1196" s="0"/>
      <c r="FP1196" s="0"/>
      <c r="FQ1196" s="0"/>
      <c r="FR1196" s="0"/>
      <c r="FS1196" s="0"/>
      <c r="FT1196" s="0"/>
      <c r="FU1196" s="0"/>
      <c r="FV1196" s="0"/>
      <c r="FW1196" s="0"/>
      <c r="FX1196" s="0"/>
      <c r="FY1196" s="0"/>
      <c r="FZ1196" s="0"/>
      <c r="GA1196" s="0"/>
      <c r="GB1196" s="0"/>
      <c r="GC1196" s="0"/>
      <c r="GD1196" s="0"/>
      <c r="GE1196" s="0"/>
      <c r="GF1196" s="0"/>
      <c r="GG1196" s="0"/>
      <c r="GH1196" s="0"/>
      <c r="GI1196" s="0"/>
      <c r="GJ1196" s="0"/>
      <c r="GK1196" s="0"/>
      <c r="GL1196" s="0"/>
      <c r="GM1196" s="0"/>
      <c r="GN1196" s="0"/>
      <c r="GO1196" s="0"/>
      <c r="GP1196" s="0"/>
      <c r="GQ1196" s="0"/>
      <c r="GR1196" s="0"/>
      <c r="GS1196" s="0"/>
      <c r="GT1196" s="0"/>
      <c r="GU1196" s="0"/>
      <c r="GV1196" s="0"/>
      <c r="GW1196" s="0"/>
      <c r="GX1196" s="0"/>
      <c r="GY1196" s="0"/>
      <c r="GZ1196" s="0"/>
      <c r="HA1196" s="0"/>
      <c r="HB1196" s="0"/>
      <c r="HC1196" s="0"/>
      <c r="HD1196" s="0"/>
      <c r="HE1196" s="0"/>
      <c r="HF1196" s="0"/>
      <c r="HG1196" s="0"/>
      <c r="HH1196" s="0"/>
      <c r="HI1196" s="0"/>
      <c r="HJ1196" s="0"/>
      <c r="HK1196" s="0"/>
      <c r="HL1196" s="0"/>
      <c r="HM1196" s="0"/>
      <c r="HN1196" s="0"/>
      <c r="HO1196" s="0"/>
      <c r="HP1196" s="0"/>
      <c r="HQ1196" s="0"/>
      <c r="HR1196" s="0"/>
      <c r="HS1196" s="0"/>
      <c r="HT1196" s="0"/>
      <c r="HU1196" s="0"/>
      <c r="HV1196" s="0"/>
      <c r="HW1196" s="0"/>
      <c r="HX1196" s="0"/>
      <c r="HY1196" s="0"/>
      <c r="HZ1196" s="0"/>
      <c r="IA1196" s="0"/>
      <c r="IB1196" s="0"/>
      <c r="IC1196" s="0"/>
      <c r="ID1196" s="0"/>
      <c r="IE1196" s="0"/>
      <c r="IF1196" s="0"/>
      <c r="IG1196" s="0"/>
      <c r="IH1196" s="0"/>
      <c r="II1196" s="0"/>
      <c r="IJ1196" s="0"/>
      <c r="IK1196" s="0"/>
      <c r="IL1196" s="0"/>
      <c r="IM1196" s="0"/>
      <c r="IN1196" s="0"/>
      <c r="IO1196" s="0"/>
      <c r="IP1196" s="0"/>
      <c r="IQ1196" s="0"/>
      <c r="IR1196" s="0"/>
      <c r="IS1196" s="0"/>
      <c r="IT1196" s="0"/>
      <c r="IU1196" s="0"/>
      <c r="IV1196" s="0"/>
      <c r="IW1196" s="0"/>
    </row>
    <row r="1197" customFormat="false" ht="15" hidden="false" customHeight="false" outlineLevel="0" collapsed="false">
      <c r="A1197" s="114" t="s">
        <v>3411</v>
      </c>
      <c r="B1197" s="115" t="s">
        <v>3412</v>
      </c>
      <c r="C1197" s="116" t="s">
        <v>127</v>
      </c>
      <c r="D1197" s="117"/>
      <c r="E1197" s="117" t="n">
        <v>0</v>
      </c>
      <c r="F1197" s="118" t="s">
        <v>49</v>
      </c>
      <c r="G1197" s="118" t="s">
        <v>49</v>
      </c>
      <c r="H1197" s="118" t="n">
        <v>32260</v>
      </c>
      <c r="I1197" s="125" t="s">
        <v>3125</v>
      </c>
      <c r="J1197" s="120" t="n">
        <v>10</v>
      </c>
      <c r="K1197" s="121" t="n">
        <v>6</v>
      </c>
      <c r="L1197" s="126"/>
      <c r="M1197" s="123"/>
      <c r="N1197" s="127"/>
      <c r="O1197" s="123"/>
      <c r="P1197" s="127"/>
      <c r="Q1197" s="124"/>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BO1197" s="0"/>
      <c r="BP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A1197" s="0"/>
      <c r="EB1197" s="0"/>
      <c r="EC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c r="FA1197" s="0"/>
      <c r="FB1197" s="0"/>
      <c r="FC1197" s="0"/>
      <c r="FD1197" s="0"/>
      <c r="FE1197" s="0"/>
      <c r="FF1197" s="0"/>
      <c r="FG1197" s="0"/>
      <c r="FH1197" s="0"/>
      <c r="FI1197" s="0"/>
      <c r="FJ1197" s="0"/>
      <c r="FK1197" s="0"/>
      <c r="FL1197" s="0"/>
      <c r="FM1197" s="0"/>
      <c r="FN1197" s="0"/>
      <c r="FO1197" s="0"/>
      <c r="FP1197" s="0"/>
      <c r="FQ1197" s="0"/>
      <c r="FR1197" s="0"/>
      <c r="FS1197" s="0"/>
      <c r="FT1197" s="0"/>
      <c r="FU1197" s="0"/>
      <c r="FV1197" s="0"/>
      <c r="FW1197" s="0"/>
      <c r="FX1197" s="0"/>
      <c r="FY1197" s="0"/>
      <c r="FZ1197" s="0"/>
      <c r="GA1197" s="0"/>
      <c r="GB1197" s="0"/>
      <c r="GC1197" s="0"/>
      <c r="GD1197" s="0"/>
      <c r="GE1197" s="0"/>
      <c r="GF1197" s="0"/>
      <c r="GG1197" s="0"/>
      <c r="GH1197" s="0"/>
      <c r="GI1197" s="0"/>
      <c r="GJ1197" s="0"/>
      <c r="GK1197" s="0"/>
      <c r="GL1197" s="0"/>
      <c r="GM1197" s="0"/>
      <c r="GN1197" s="0"/>
      <c r="GO1197" s="0"/>
      <c r="GP1197" s="0"/>
      <c r="GQ1197" s="0"/>
      <c r="GR1197" s="0"/>
      <c r="GS1197" s="0"/>
      <c r="GT1197" s="0"/>
      <c r="GU1197" s="0"/>
      <c r="GV1197" s="0"/>
      <c r="GW1197" s="0"/>
      <c r="GX1197" s="0"/>
      <c r="GY1197" s="0"/>
      <c r="GZ1197" s="0"/>
      <c r="HA1197" s="0"/>
      <c r="HB1197" s="0"/>
      <c r="HC1197" s="0"/>
      <c r="HD1197" s="0"/>
      <c r="HE1197" s="0"/>
      <c r="HF1197" s="0"/>
      <c r="HG1197" s="0"/>
      <c r="HH1197" s="0"/>
      <c r="HI1197" s="0"/>
      <c r="HJ1197" s="0"/>
      <c r="HK1197" s="0"/>
      <c r="HL1197" s="0"/>
      <c r="HM1197" s="0"/>
      <c r="HN1197" s="0"/>
      <c r="HO1197" s="0"/>
      <c r="HP1197" s="0"/>
      <c r="HQ1197" s="0"/>
      <c r="HR1197" s="0"/>
      <c r="HS1197" s="0"/>
      <c r="HT1197" s="0"/>
      <c r="HU1197" s="0"/>
      <c r="HV1197" s="0"/>
      <c r="HW1197" s="0"/>
      <c r="HX1197" s="0"/>
      <c r="HY1197" s="0"/>
      <c r="HZ1197" s="0"/>
      <c r="IA1197" s="0"/>
      <c r="IB1197" s="0"/>
      <c r="IC1197" s="0"/>
      <c r="ID1197" s="0"/>
      <c r="IE1197" s="0"/>
      <c r="IF1197" s="0"/>
      <c r="IG1197" s="0"/>
      <c r="IH1197" s="0"/>
      <c r="II1197" s="0"/>
      <c r="IJ1197" s="0"/>
      <c r="IK1197" s="0"/>
      <c r="IL1197" s="0"/>
      <c r="IM1197" s="0"/>
      <c r="IN1197" s="0"/>
      <c r="IO1197" s="0"/>
      <c r="IP1197" s="0"/>
      <c r="IQ1197" s="0"/>
      <c r="IR1197" s="0"/>
      <c r="IS1197" s="0"/>
      <c r="IT1197" s="0"/>
      <c r="IU1197" s="0"/>
      <c r="IV1197" s="0"/>
      <c r="IW1197" s="0"/>
    </row>
    <row r="1198" customFormat="false" ht="15" hidden="false" customHeight="false" outlineLevel="0" collapsed="false">
      <c r="A1198" s="114" t="s">
        <v>3413</v>
      </c>
      <c r="B1198" s="115" t="s">
        <v>3414</v>
      </c>
      <c r="C1198" s="116" t="s">
        <v>127</v>
      </c>
      <c r="D1198" s="117"/>
      <c r="E1198" s="117" t="n">
        <v>0</v>
      </c>
      <c r="F1198" s="118" t="s">
        <v>49</v>
      </c>
      <c r="G1198" s="118" t="s">
        <v>49</v>
      </c>
      <c r="H1198" s="118" t="n">
        <v>1921</v>
      </c>
      <c r="I1198" s="125" t="s">
        <v>3125</v>
      </c>
      <c r="J1198" s="120" t="n">
        <v>10</v>
      </c>
      <c r="K1198" s="121" t="n">
        <v>6</v>
      </c>
      <c r="L1198" s="126"/>
      <c r="M1198" s="123"/>
      <c r="N1198" s="127"/>
      <c r="O1198" s="123"/>
      <c r="P1198" s="127"/>
      <c r="Q1198" s="124"/>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M1198" s="0"/>
      <c r="BN1198" s="0"/>
      <c r="BO1198" s="0"/>
      <c r="BP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A1198" s="0"/>
      <c r="EB1198" s="0"/>
      <c r="EC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c r="FA1198" s="0"/>
      <c r="FB1198" s="0"/>
      <c r="FC1198" s="0"/>
      <c r="FD1198" s="0"/>
      <c r="FE1198" s="0"/>
      <c r="FF1198" s="0"/>
      <c r="FG1198" s="0"/>
      <c r="FH1198" s="0"/>
      <c r="FI1198" s="0"/>
      <c r="FJ1198" s="0"/>
      <c r="FK1198" s="0"/>
      <c r="FL1198" s="0"/>
      <c r="FM1198" s="0"/>
      <c r="FN1198" s="0"/>
      <c r="FO1198" s="0"/>
      <c r="FP1198" s="0"/>
      <c r="FQ1198" s="0"/>
      <c r="FR1198" s="0"/>
      <c r="FS1198" s="0"/>
      <c r="FT1198" s="0"/>
      <c r="FU1198" s="0"/>
      <c r="FV1198" s="0"/>
      <c r="FW1198" s="0"/>
      <c r="FX1198" s="0"/>
      <c r="FY1198" s="0"/>
      <c r="FZ1198" s="0"/>
      <c r="GA1198" s="0"/>
      <c r="GB1198" s="0"/>
      <c r="GC1198" s="0"/>
      <c r="GD1198" s="0"/>
      <c r="GE1198" s="0"/>
      <c r="GF1198" s="0"/>
      <c r="GG1198" s="0"/>
      <c r="GH1198" s="0"/>
      <c r="GI1198" s="0"/>
      <c r="GJ1198" s="0"/>
      <c r="GK1198" s="0"/>
      <c r="GL1198" s="0"/>
      <c r="GM1198" s="0"/>
      <c r="GN1198" s="0"/>
      <c r="GO1198" s="0"/>
      <c r="GP1198" s="0"/>
      <c r="GQ1198" s="0"/>
      <c r="GR1198" s="0"/>
      <c r="GS1198" s="0"/>
      <c r="GT1198" s="0"/>
      <c r="GU1198" s="0"/>
      <c r="GV1198" s="0"/>
      <c r="GW1198" s="0"/>
      <c r="GX1198" s="0"/>
      <c r="GY1198" s="0"/>
      <c r="GZ1198" s="0"/>
      <c r="HA1198" s="0"/>
      <c r="HB1198" s="0"/>
      <c r="HC1198" s="0"/>
      <c r="HD1198" s="0"/>
      <c r="HE1198" s="0"/>
      <c r="HF1198" s="0"/>
      <c r="HG1198" s="0"/>
      <c r="HH1198" s="0"/>
      <c r="HI1198" s="0"/>
      <c r="HJ1198" s="0"/>
      <c r="HK1198" s="0"/>
      <c r="HL1198" s="0"/>
      <c r="HM1198" s="0"/>
      <c r="HN1198" s="0"/>
      <c r="HO1198" s="0"/>
      <c r="HP1198" s="0"/>
      <c r="HQ1198" s="0"/>
      <c r="HR1198" s="0"/>
      <c r="HS1198" s="0"/>
      <c r="HT1198" s="0"/>
      <c r="HU1198" s="0"/>
      <c r="HV1198" s="0"/>
      <c r="HW1198" s="0"/>
      <c r="HX1198" s="0"/>
      <c r="HY1198" s="0"/>
      <c r="HZ1198" s="0"/>
      <c r="IA1198" s="0"/>
      <c r="IB1198" s="0"/>
      <c r="IC1198" s="0"/>
      <c r="ID1198" s="0"/>
      <c r="IE1198" s="0"/>
      <c r="IF1198" s="0"/>
      <c r="IG1198" s="0"/>
      <c r="IH1198" s="0"/>
      <c r="II1198" s="0"/>
      <c r="IJ1198" s="0"/>
      <c r="IK1198" s="0"/>
      <c r="IL1198" s="0"/>
      <c r="IM1198" s="0"/>
      <c r="IN1198" s="0"/>
      <c r="IO1198" s="0"/>
      <c r="IP1198" s="0"/>
      <c r="IQ1198" s="0"/>
      <c r="IR1198" s="0"/>
      <c r="IS1198" s="0"/>
      <c r="IT1198" s="0"/>
      <c r="IU1198" s="0"/>
      <c r="IV1198" s="0"/>
      <c r="IW1198" s="0"/>
    </row>
    <row r="1199" customFormat="false" ht="15" hidden="false" customHeight="false" outlineLevel="0" collapsed="false">
      <c r="A1199" s="114" t="s">
        <v>3415</v>
      </c>
      <c r="B1199" s="115" t="s">
        <v>3416</v>
      </c>
      <c r="C1199" s="116" t="s">
        <v>3417</v>
      </c>
      <c r="D1199" s="117"/>
      <c r="E1199" s="117" t="n">
        <v>0</v>
      </c>
      <c r="F1199" s="118" t="s">
        <v>49</v>
      </c>
      <c r="G1199" s="118" t="s">
        <v>49</v>
      </c>
      <c r="H1199" s="118" t="n">
        <v>1922</v>
      </c>
      <c r="I1199" s="125" t="s">
        <v>3125</v>
      </c>
      <c r="J1199" s="120" t="n">
        <v>10</v>
      </c>
      <c r="K1199" s="121" t="n">
        <v>6</v>
      </c>
      <c r="L1199" s="126"/>
      <c r="M1199" s="123"/>
      <c r="N1199" s="127"/>
      <c r="O1199" s="123"/>
      <c r="P1199" s="127"/>
      <c r="Q1199" s="124"/>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BO1199" s="0"/>
      <c r="BP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A1199" s="0"/>
      <c r="EB1199" s="0"/>
      <c r="EC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c r="FA1199" s="0"/>
      <c r="FB1199" s="0"/>
      <c r="FC1199" s="0"/>
      <c r="FD1199" s="0"/>
      <c r="FE1199" s="0"/>
      <c r="FF1199" s="0"/>
      <c r="FG1199" s="0"/>
      <c r="FH1199" s="0"/>
      <c r="FI1199" s="0"/>
      <c r="FJ1199" s="0"/>
      <c r="FK1199" s="0"/>
      <c r="FL1199" s="0"/>
      <c r="FM1199" s="0"/>
      <c r="FN1199" s="0"/>
      <c r="FO1199" s="0"/>
      <c r="FP1199" s="0"/>
      <c r="FQ1199" s="0"/>
      <c r="FR1199" s="0"/>
      <c r="FS1199" s="0"/>
      <c r="FT1199" s="0"/>
      <c r="FU1199" s="0"/>
      <c r="FV1199" s="0"/>
      <c r="FW1199" s="0"/>
      <c r="FX1199" s="0"/>
      <c r="FY1199" s="0"/>
      <c r="FZ1199" s="0"/>
      <c r="GA1199" s="0"/>
      <c r="GB1199" s="0"/>
      <c r="GC1199" s="0"/>
      <c r="GD1199" s="0"/>
      <c r="GE1199" s="0"/>
      <c r="GF1199" s="0"/>
      <c r="GG1199" s="0"/>
      <c r="GH1199" s="0"/>
      <c r="GI1199" s="0"/>
      <c r="GJ1199" s="0"/>
      <c r="GK1199" s="0"/>
      <c r="GL1199" s="0"/>
      <c r="GM1199" s="0"/>
      <c r="GN1199" s="0"/>
      <c r="GO1199" s="0"/>
      <c r="GP1199" s="0"/>
      <c r="GQ1199" s="0"/>
      <c r="GR1199" s="0"/>
      <c r="GS1199" s="0"/>
      <c r="GT1199" s="0"/>
      <c r="GU1199" s="0"/>
      <c r="GV1199" s="0"/>
      <c r="GW1199" s="0"/>
      <c r="GX1199" s="0"/>
      <c r="GY1199" s="0"/>
      <c r="GZ1199" s="0"/>
      <c r="HA1199" s="0"/>
      <c r="HB1199" s="0"/>
      <c r="HC1199" s="0"/>
      <c r="HD1199" s="0"/>
      <c r="HE1199" s="0"/>
      <c r="HF1199" s="0"/>
      <c r="HG1199" s="0"/>
      <c r="HH1199" s="0"/>
      <c r="HI1199" s="0"/>
      <c r="HJ1199" s="0"/>
      <c r="HK1199" s="0"/>
      <c r="HL1199" s="0"/>
      <c r="HM1199" s="0"/>
      <c r="HN1199" s="0"/>
      <c r="HO1199" s="0"/>
      <c r="HP1199" s="0"/>
      <c r="HQ1199" s="0"/>
      <c r="HR1199" s="0"/>
      <c r="HS1199" s="0"/>
      <c r="HT1199" s="0"/>
      <c r="HU1199" s="0"/>
      <c r="HV1199" s="0"/>
      <c r="HW1199" s="0"/>
      <c r="HX1199" s="0"/>
      <c r="HY1199" s="0"/>
      <c r="HZ1199" s="0"/>
      <c r="IA1199" s="0"/>
      <c r="IB1199" s="0"/>
      <c r="IC1199" s="0"/>
      <c r="ID1199" s="0"/>
      <c r="IE1199" s="0"/>
      <c r="IF1199" s="0"/>
      <c r="IG1199" s="0"/>
      <c r="IH1199" s="0"/>
      <c r="II1199" s="0"/>
      <c r="IJ1199" s="0"/>
      <c r="IK1199" s="0"/>
      <c r="IL1199" s="0"/>
      <c r="IM1199" s="0"/>
      <c r="IN1199" s="0"/>
      <c r="IO1199" s="0"/>
      <c r="IP1199" s="0"/>
      <c r="IQ1199" s="0"/>
      <c r="IR1199" s="0"/>
      <c r="IS1199" s="0"/>
      <c r="IT1199" s="0"/>
      <c r="IU1199" s="0"/>
      <c r="IV1199" s="0"/>
      <c r="IW1199" s="0"/>
    </row>
    <row r="1200" customFormat="false" ht="15" hidden="false" customHeight="false" outlineLevel="0" collapsed="false">
      <c r="A1200" s="114" t="s">
        <v>3418</v>
      </c>
      <c r="B1200" s="115" t="s">
        <v>3419</v>
      </c>
      <c r="C1200" s="116" t="s">
        <v>127</v>
      </c>
      <c r="D1200" s="117"/>
      <c r="E1200" s="117" t="n">
        <v>0</v>
      </c>
      <c r="F1200" s="118" t="s">
        <v>49</v>
      </c>
      <c r="G1200" s="118" t="s">
        <v>49</v>
      </c>
      <c r="H1200" s="118" t="n">
        <v>29945</v>
      </c>
      <c r="I1200" s="125" t="s">
        <v>3125</v>
      </c>
      <c r="J1200" s="120" t="n">
        <v>10</v>
      </c>
      <c r="K1200" s="121" t="n">
        <v>6</v>
      </c>
      <c r="L1200" s="126"/>
      <c r="M1200" s="123"/>
      <c r="N1200" s="127"/>
      <c r="O1200" s="123"/>
      <c r="P1200" s="127"/>
      <c r="Q1200" s="124"/>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M1200" s="0"/>
      <c r="BN1200" s="0"/>
      <c r="BO1200" s="0"/>
      <c r="BP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A1200" s="0"/>
      <c r="EB1200" s="0"/>
      <c r="EC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c r="FA1200" s="0"/>
      <c r="FB1200" s="0"/>
      <c r="FC1200" s="0"/>
      <c r="FD1200" s="0"/>
      <c r="FE1200" s="0"/>
      <c r="FF1200" s="0"/>
      <c r="FG1200" s="0"/>
      <c r="FH1200" s="0"/>
      <c r="FI1200" s="0"/>
      <c r="FJ1200" s="0"/>
      <c r="FK1200" s="0"/>
      <c r="FL1200" s="0"/>
      <c r="FM1200" s="0"/>
      <c r="FN1200" s="0"/>
      <c r="FO1200" s="0"/>
      <c r="FP1200" s="0"/>
      <c r="FQ1200" s="0"/>
      <c r="FR1200" s="0"/>
      <c r="FS1200" s="0"/>
      <c r="FT1200" s="0"/>
      <c r="FU1200" s="0"/>
      <c r="FV1200" s="0"/>
      <c r="FW1200" s="0"/>
      <c r="FX1200" s="0"/>
      <c r="FY1200" s="0"/>
      <c r="FZ1200" s="0"/>
      <c r="GA1200" s="0"/>
      <c r="GB1200" s="0"/>
      <c r="GC1200" s="0"/>
      <c r="GD1200" s="0"/>
      <c r="GE1200" s="0"/>
      <c r="GF1200" s="0"/>
      <c r="GG1200" s="0"/>
      <c r="GH1200" s="0"/>
      <c r="GI1200" s="0"/>
      <c r="GJ1200" s="0"/>
      <c r="GK1200" s="0"/>
      <c r="GL1200" s="0"/>
      <c r="GM1200" s="0"/>
      <c r="GN1200" s="0"/>
      <c r="GO1200" s="0"/>
      <c r="GP1200" s="0"/>
      <c r="GQ1200" s="0"/>
      <c r="GR1200" s="0"/>
      <c r="GS1200" s="0"/>
      <c r="GT1200" s="0"/>
      <c r="GU1200" s="0"/>
      <c r="GV1200" s="0"/>
      <c r="GW1200" s="0"/>
      <c r="GX1200" s="0"/>
      <c r="GY1200" s="0"/>
      <c r="GZ1200" s="0"/>
      <c r="HA1200" s="0"/>
      <c r="HB1200" s="0"/>
      <c r="HC1200" s="0"/>
      <c r="HD1200" s="0"/>
      <c r="HE1200" s="0"/>
      <c r="HF1200" s="0"/>
      <c r="HG1200" s="0"/>
      <c r="HH1200" s="0"/>
      <c r="HI1200" s="0"/>
      <c r="HJ1200" s="0"/>
      <c r="HK1200" s="0"/>
      <c r="HL1200" s="0"/>
      <c r="HM1200" s="0"/>
      <c r="HN1200" s="0"/>
      <c r="HO1200" s="0"/>
      <c r="HP1200" s="0"/>
      <c r="HQ1200" s="0"/>
      <c r="HR1200" s="0"/>
      <c r="HS1200" s="0"/>
      <c r="HT1200" s="0"/>
      <c r="HU1200" s="0"/>
      <c r="HV1200" s="0"/>
      <c r="HW1200" s="0"/>
      <c r="HX1200" s="0"/>
      <c r="HY1200" s="0"/>
      <c r="HZ1200" s="0"/>
      <c r="IA1200" s="0"/>
      <c r="IB1200" s="0"/>
      <c r="IC1200" s="0"/>
      <c r="ID1200" s="0"/>
      <c r="IE1200" s="0"/>
      <c r="IF1200" s="0"/>
      <c r="IG1200" s="0"/>
      <c r="IH1200" s="0"/>
      <c r="II1200" s="0"/>
      <c r="IJ1200" s="0"/>
      <c r="IK1200" s="0"/>
      <c r="IL1200" s="0"/>
      <c r="IM1200" s="0"/>
      <c r="IN1200" s="0"/>
      <c r="IO1200" s="0"/>
      <c r="IP1200" s="0"/>
      <c r="IQ1200" s="0"/>
      <c r="IR1200" s="0"/>
      <c r="IS1200" s="0"/>
      <c r="IT1200" s="0"/>
      <c r="IU1200" s="0"/>
      <c r="IV1200" s="0"/>
      <c r="IW1200" s="0"/>
    </row>
    <row r="1201" customFormat="false" ht="15" hidden="false" customHeight="false" outlineLevel="0" collapsed="false">
      <c r="A1201" s="114" t="s">
        <v>3420</v>
      </c>
      <c r="B1201" s="115" t="s">
        <v>3421</v>
      </c>
      <c r="C1201" s="116" t="s">
        <v>127</v>
      </c>
      <c r="D1201" s="117"/>
      <c r="E1201" s="117" t="n">
        <v>0</v>
      </c>
      <c r="F1201" s="118" t="s">
        <v>49</v>
      </c>
      <c r="G1201" s="118" t="s">
        <v>49</v>
      </c>
      <c r="H1201" s="118" t="n">
        <v>1920</v>
      </c>
      <c r="I1201" s="125" t="s">
        <v>3125</v>
      </c>
      <c r="J1201" s="120" t="n">
        <v>10</v>
      </c>
      <c r="K1201" s="121" t="n">
        <v>6</v>
      </c>
      <c r="L1201" s="126"/>
      <c r="M1201" s="123"/>
      <c r="N1201" s="127"/>
      <c r="O1201" s="123"/>
      <c r="P1201" s="127"/>
      <c r="Q1201" s="124"/>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BO1201" s="0"/>
      <c r="BP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A1201" s="0"/>
      <c r="EB1201" s="0"/>
      <c r="EC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c r="FA1201" s="0"/>
      <c r="FB1201" s="0"/>
      <c r="FC1201" s="0"/>
      <c r="FD1201" s="0"/>
      <c r="FE1201" s="0"/>
      <c r="FF1201" s="0"/>
      <c r="FG1201" s="0"/>
      <c r="FH1201" s="0"/>
      <c r="FI1201" s="0"/>
      <c r="FJ1201" s="0"/>
      <c r="FK1201" s="0"/>
      <c r="FL1201" s="0"/>
      <c r="FM1201" s="0"/>
      <c r="FN1201" s="0"/>
      <c r="FO1201" s="0"/>
      <c r="FP1201" s="0"/>
      <c r="FQ1201" s="0"/>
      <c r="FR1201" s="0"/>
      <c r="FS1201" s="0"/>
      <c r="FT1201" s="0"/>
      <c r="FU1201" s="0"/>
      <c r="FV1201" s="0"/>
      <c r="FW1201" s="0"/>
      <c r="FX1201" s="0"/>
      <c r="FY1201" s="0"/>
      <c r="FZ1201" s="0"/>
      <c r="GA1201" s="0"/>
      <c r="GB1201" s="0"/>
      <c r="GC1201" s="0"/>
      <c r="GD1201" s="0"/>
      <c r="GE1201" s="0"/>
      <c r="GF1201" s="0"/>
      <c r="GG1201" s="0"/>
      <c r="GH1201" s="0"/>
      <c r="GI1201" s="0"/>
      <c r="GJ1201" s="0"/>
      <c r="GK1201" s="0"/>
      <c r="GL1201" s="0"/>
      <c r="GM1201" s="0"/>
      <c r="GN1201" s="0"/>
      <c r="GO1201" s="0"/>
      <c r="GP1201" s="0"/>
      <c r="GQ1201" s="0"/>
      <c r="GR1201" s="0"/>
      <c r="GS1201" s="0"/>
      <c r="GT1201" s="0"/>
      <c r="GU1201" s="0"/>
      <c r="GV1201" s="0"/>
      <c r="GW1201" s="0"/>
      <c r="GX1201" s="0"/>
      <c r="GY1201" s="0"/>
      <c r="GZ1201" s="0"/>
      <c r="HA1201" s="0"/>
      <c r="HB1201" s="0"/>
      <c r="HC1201" s="0"/>
      <c r="HD1201" s="0"/>
      <c r="HE1201" s="0"/>
      <c r="HF1201" s="0"/>
      <c r="HG1201" s="0"/>
      <c r="HH1201" s="0"/>
      <c r="HI1201" s="0"/>
      <c r="HJ1201" s="0"/>
      <c r="HK1201" s="0"/>
      <c r="HL1201" s="0"/>
      <c r="HM1201" s="0"/>
      <c r="HN1201" s="0"/>
      <c r="HO1201" s="0"/>
      <c r="HP1201" s="0"/>
      <c r="HQ1201" s="0"/>
      <c r="HR1201" s="0"/>
      <c r="HS1201" s="0"/>
      <c r="HT1201" s="0"/>
      <c r="HU1201" s="0"/>
      <c r="HV1201" s="0"/>
      <c r="HW1201" s="0"/>
      <c r="HX1201" s="0"/>
      <c r="HY1201" s="0"/>
      <c r="HZ1201" s="0"/>
      <c r="IA1201" s="0"/>
      <c r="IB1201" s="0"/>
      <c r="IC1201" s="0"/>
      <c r="ID1201" s="0"/>
      <c r="IE1201" s="0"/>
      <c r="IF1201" s="0"/>
      <c r="IG1201" s="0"/>
      <c r="IH1201" s="0"/>
      <c r="II1201" s="0"/>
      <c r="IJ1201" s="0"/>
      <c r="IK1201" s="0"/>
      <c r="IL1201" s="0"/>
      <c r="IM1201" s="0"/>
      <c r="IN1201" s="0"/>
      <c r="IO1201" s="0"/>
      <c r="IP1201" s="0"/>
      <c r="IQ1201" s="0"/>
      <c r="IR1201" s="0"/>
      <c r="IS1201" s="0"/>
      <c r="IT1201" s="0"/>
      <c r="IU1201" s="0"/>
      <c r="IV1201" s="0"/>
      <c r="IW1201" s="0"/>
    </row>
    <row r="1202" customFormat="false" ht="15" hidden="false" customHeight="false" outlineLevel="0" collapsed="false">
      <c r="A1202" s="114" t="s">
        <v>3422</v>
      </c>
      <c r="B1202" s="115" t="s">
        <v>3423</v>
      </c>
      <c r="C1202" s="116" t="s">
        <v>127</v>
      </c>
      <c r="D1202" s="117"/>
      <c r="E1202" s="117" t="n">
        <v>0</v>
      </c>
      <c r="F1202" s="118" t="s">
        <v>49</v>
      </c>
      <c r="G1202" s="118" t="s">
        <v>49</v>
      </c>
      <c r="H1202" s="118" t="n">
        <v>29959</v>
      </c>
      <c r="I1202" s="125" t="s">
        <v>3125</v>
      </c>
      <c r="J1202" s="120" t="n">
        <v>10</v>
      </c>
      <c r="K1202" s="121" t="n">
        <v>6</v>
      </c>
      <c r="L1202" s="126"/>
      <c r="M1202" s="123"/>
      <c r="N1202" s="127"/>
      <c r="O1202" s="123"/>
      <c r="P1202" s="127"/>
      <c r="Q1202" s="124"/>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M1202" s="0"/>
      <c r="BN1202" s="0"/>
      <c r="BO1202" s="0"/>
      <c r="BP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A1202" s="0"/>
      <c r="EB1202" s="0"/>
      <c r="EC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c r="FA1202" s="0"/>
      <c r="FB1202" s="0"/>
      <c r="FC1202" s="0"/>
      <c r="FD1202" s="0"/>
      <c r="FE1202" s="0"/>
      <c r="FF1202" s="0"/>
      <c r="FG1202" s="0"/>
      <c r="FH1202" s="0"/>
      <c r="FI1202" s="0"/>
      <c r="FJ1202" s="0"/>
      <c r="FK1202" s="0"/>
      <c r="FL1202" s="0"/>
      <c r="FM1202" s="0"/>
      <c r="FN1202" s="0"/>
      <c r="FO1202" s="0"/>
      <c r="FP1202" s="0"/>
      <c r="FQ1202" s="0"/>
      <c r="FR1202" s="0"/>
      <c r="FS1202" s="0"/>
      <c r="FT1202" s="0"/>
      <c r="FU1202" s="0"/>
      <c r="FV1202" s="0"/>
      <c r="FW1202" s="0"/>
      <c r="FX1202" s="0"/>
      <c r="FY1202" s="0"/>
      <c r="FZ1202" s="0"/>
      <c r="GA1202" s="0"/>
      <c r="GB1202" s="0"/>
      <c r="GC1202" s="0"/>
      <c r="GD1202" s="0"/>
      <c r="GE1202" s="0"/>
      <c r="GF1202" s="0"/>
      <c r="GG1202" s="0"/>
      <c r="GH1202" s="0"/>
      <c r="GI1202" s="0"/>
      <c r="GJ1202" s="0"/>
      <c r="GK1202" s="0"/>
      <c r="GL1202" s="0"/>
      <c r="GM1202" s="0"/>
      <c r="GN1202" s="0"/>
      <c r="GO1202" s="0"/>
      <c r="GP1202" s="0"/>
      <c r="GQ1202" s="0"/>
      <c r="GR1202" s="0"/>
      <c r="GS1202" s="0"/>
      <c r="GT1202" s="0"/>
      <c r="GU1202" s="0"/>
      <c r="GV1202" s="0"/>
      <c r="GW1202" s="0"/>
      <c r="GX1202" s="0"/>
      <c r="GY1202" s="0"/>
      <c r="GZ1202" s="0"/>
      <c r="HA1202" s="0"/>
      <c r="HB1202" s="0"/>
      <c r="HC1202" s="0"/>
      <c r="HD1202" s="0"/>
      <c r="HE1202" s="0"/>
      <c r="HF1202" s="0"/>
      <c r="HG1202" s="0"/>
      <c r="HH1202" s="0"/>
      <c r="HI1202" s="0"/>
      <c r="HJ1202" s="0"/>
      <c r="HK1202" s="0"/>
      <c r="HL1202" s="0"/>
      <c r="HM1202" s="0"/>
      <c r="HN1202" s="0"/>
      <c r="HO1202" s="0"/>
      <c r="HP1202" s="0"/>
      <c r="HQ1202" s="0"/>
      <c r="HR1202" s="0"/>
      <c r="HS1202" s="0"/>
      <c r="HT1202" s="0"/>
      <c r="HU1202" s="0"/>
      <c r="HV1202" s="0"/>
      <c r="HW1202" s="0"/>
      <c r="HX1202" s="0"/>
      <c r="HY1202" s="0"/>
      <c r="HZ1202" s="0"/>
      <c r="IA1202" s="0"/>
      <c r="IB1202" s="0"/>
      <c r="IC1202" s="0"/>
      <c r="ID1202" s="0"/>
      <c r="IE1202" s="0"/>
      <c r="IF1202" s="0"/>
      <c r="IG1202" s="0"/>
      <c r="IH1202" s="0"/>
      <c r="II1202" s="0"/>
      <c r="IJ1202" s="0"/>
      <c r="IK1202" s="0"/>
      <c r="IL1202" s="0"/>
      <c r="IM1202" s="0"/>
      <c r="IN1202" s="0"/>
      <c r="IO1202" s="0"/>
      <c r="IP1202" s="0"/>
      <c r="IQ1202" s="0"/>
      <c r="IR1202" s="0"/>
      <c r="IS1202" s="0"/>
      <c r="IT1202" s="0"/>
      <c r="IU1202" s="0"/>
      <c r="IV1202" s="0"/>
      <c r="IW1202" s="0"/>
    </row>
    <row r="1203" customFormat="false" ht="15" hidden="false" customHeight="false" outlineLevel="0" collapsed="false">
      <c r="A1203" s="114" t="s">
        <v>3424</v>
      </c>
      <c r="B1203" s="115" t="s">
        <v>3425</v>
      </c>
      <c r="C1203" s="116" t="s">
        <v>127</v>
      </c>
      <c r="D1203" s="117"/>
      <c r="E1203" s="117" t="n">
        <v>0</v>
      </c>
      <c r="F1203" s="118" t="s">
        <v>49</v>
      </c>
      <c r="G1203" s="118" t="s">
        <v>49</v>
      </c>
      <c r="H1203" s="118" t="n">
        <v>1910</v>
      </c>
      <c r="I1203" s="125" t="s">
        <v>3125</v>
      </c>
      <c r="J1203" s="120" t="n">
        <v>10</v>
      </c>
      <c r="K1203" s="121" t="n">
        <v>6</v>
      </c>
      <c r="L1203" s="126"/>
      <c r="M1203" s="123"/>
      <c r="N1203" s="127"/>
      <c r="O1203" s="123"/>
      <c r="P1203" s="127"/>
      <c r="Q1203" s="124"/>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BO1203" s="0"/>
      <c r="BP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A1203" s="0"/>
      <c r="EB1203" s="0"/>
      <c r="EC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c r="FA1203" s="0"/>
      <c r="FB1203" s="0"/>
      <c r="FC1203" s="0"/>
      <c r="FD1203" s="0"/>
      <c r="FE1203" s="0"/>
      <c r="FF1203" s="0"/>
      <c r="FG1203" s="0"/>
      <c r="FH1203" s="0"/>
      <c r="FI1203" s="0"/>
      <c r="FJ1203" s="0"/>
      <c r="FK1203" s="0"/>
      <c r="FL1203" s="0"/>
      <c r="FM1203" s="0"/>
      <c r="FN1203" s="0"/>
      <c r="FO1203" s="0"/>
      <c r="FP1203" s="0"/>
      <c r="FQ1203" s="0"/>
      <c r="FR1203" s="0"/>
      <c r="FS1203" s="0"/>
      <c r="FT1203" s="0"/>
      <c r="FU1203" s="0"/>
      <c r="FV1203" s="0"/>
      <c r="FW1203" s="0"/>
      <c r="FX1203" s="0"/>
      <c r="FY1203" s="0"/>
      <c r="FZ1203" s="0"/>
      <c r="GA1203" s="0"/>
      <c r="GB1203" s="0"/>
      <c r="GC1203" s="0"/>
      <c r="GD1203" s="0"/>
      <c r="GE1203" s="0"/>
      <c r="GF1203" s="0"/>
      <c r="GG1203" s="0"/>
      <c r="GH1203" s="0"/>
      <c r="GI1203" s="0"/>
      <c r="GJ1203" s="0"/>
      <c r="GK1203" s="0"/>
      <c r="GL1203" s="0"/>
      <c r="GM1203" s="0"/>
      <c r="GN1203" s="0"/>
      <c r="GO1203" s="0"/>
      <c r="GP1203" s="0"/>
      <c r="GQ1203" s="0"/>
      <c r="GR1203" s="0"/>
      <c r="GS1203" s="0"/>
      <c r="GT1203" s="0"/>
      <c r="GU1203" s="0"/>
      <c r="GV1203" s="0"/>
      <c r="GW1203" s="0"/>
      <c r="GX1203" s="0"/>
      <c r="GY1203" s="0"/>
      <c r="GZ1203" s="0"/>
      <c r="HA1203" s="0"/>
      <c r="HB1203" s="0"/>
      <c r="HC1203" s="0"/>
      <c r="HD1203" s="0"/>
      <c r="HE1203" s="0"/>
      <c r="HF1203" s="0"/>
      <c r="HG1203" s="0"/>
      <c r="HH1203" s="0"/>
      <c r="HI1203" s="0"/>
      <c r="HJ1203" s="0"/>
      <c r="HK1203" s="0"/>
      <c r="HL1203" s="0"/>
      <c r="HM1203" s="0"/>
      <c r="HN1203" s="0"/>
      <c r="HO1203" s="0"/>
      <c r="HP1203" s="0"/>
      <c r="HQ1203" s="0"/>
      <c r="HR1203" s="0"/>
      <c r="HS1203" s="0"/>
      <c r="HT1203" s="0"/>
      <c r="HU1203" s="0"/>
      <c r="HV1203" s="0"/>
      <c r="HW1203" s="0"/>
      <c r="HX1203" s="0"/>
      <c r="HY1203" s="0"/>
      <c r="HZ1203" s="0"/>
      <c r="IA1203" s="0"/>
      <c r="IB1203" s="0"/>
      <c r="IC1203" s="0"/>
      <c r="ID1203" s="0"/>
      <c r="IE1203" s="0"/>
      <c r="IF1203" s="0"/>
      <c r="IG1203" s="0"/>
      <c r="IH1203" s="0"/>
      <c r="II1203" s="0"/>
      <c r="IJ1203" s="0"/>
      <c r="IK1203" s="0"/>
      <c r="IL1203" s="0"/>
      <c r="IM1203" s="0"/>
      <c r="IN1203" s="0"/>
      <c r="IO1203" s="0"/>
      <c r="IP1203" s="0"/>
      <c r="IQ1203" s="0"/>
      <c r="IR1203" s="0"/>
      <c r="IS1203" s="0"/>
      <c r="IT1203" s="0"/>
      <c r="IU1203" s="0"/>
      <c r="IV1203" s="0"/>
      <c r="IW1203" s="0"/>
    </row>
    <row r="1204" customFormat="false" ht="15" hidden="false" customHeight="false" outlineLevel="0" collapsed="false">
      <c r="A1204" s="114" t="s">
        <v>3426</v>
      </c>
      <c r="B1204" s="115" t="s">
        <v>3427</v>
      </c>
      <c r="C1204" s="116" t="s">
        <v>2729</v>
      </c>
      <c r="D1204" s="117"/>
      <c r="E1204" s="117" t="n">
        <v>0</v>
      </c>
      <c r="F1204" s="118" t="s">
        <v>49</v>
      </c>
      <c r="G1204" s="118" t="s">
        <v>49</v>
      </c>
      <c r="H1204" s="118" t="n">
        <v>1912</v>
      </c>
      <c r="I1204" s="125" t="s">
        <v>3125</v>
      </c>
      <c r="J1204" s="120" t="n">
        <v>10</v>
      </c>
      <c r="K1204" s="121" t="n">
        <v>6</v>
      </c>
      <c r="L1204" s="126"/>
      <c r="M1204" s="123"/>
      <c r="N1204" s="127"/>
      <c r="O1204" s="123"/>
      <c r="P1204" s="127"/>
      <c r="Q1204" s="124"/>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M1204" s="0"/>
      <c r="BN1204" s="0"/>
      <c r="BO1204" s="0"/>
      <c r="BP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A1204" s="0"/>
      <c r="EB1204" s="0"/>
      <c r="EC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c r="FA1204" s="0"/>
      <c r="FB1204" s="0"/>
      <c r="FC1204" s="0"/>
      <c r="FD1204" s="0"/>
      <c r="FE1204" s="0"/>
      <c r="FF1204" s="0"/>
      <c r="FG1204" s="0"/>
      <c r="FH1204" s="0"/>
      <c r="FI1204" s="0"/>
      <c r="FJ1204" s="0"/>
      <c r="FK1204" s="0"/>
      <c r="FL1204" s="0"/>
      <c r="FM1204" s="0"/>
      <c r="FN1204" s="0"/>
      <c r="FO1204" s="0"/>
      <c r="FP1204" s="0"/>
      <c r="FQ1204" s="0"/>
      <c r="FR1204" s="0"/>
      <c r="FS1204" s="0"/>
      <c r="FT1204" s="0"/>
      <c r="FU1204" s="0"/>
      <c r="FV1204" s="0"/>
      <c r="FW1204" s="0"/>
      <c r="FX1204" s="0"/>
      <c r="FY1204" s="0"/>
      <c r="FZ1204" s="0"/>
      <c r="GA1204" s="0"/>
      <c r="GB1204" s="0"/>
      <c r="GC1204" s="0"/>
      <c r="GD1204" s="0"/>
      <c r="GE1204" s="0"/>
      <c r="GF1204" s="0"/>
      <c r="GG1204" s="0"/>
      <c r="GH1204" s="0"/>
      <c r="GI1204" s="0"/>
      <c r="GJ1204" s="0"/>
      <c r="GK1204" s="0"/>
      <c r="GL1204" s="0"/>
      <c r="GM1204" s="0"/>
      <c r="GN1204" s="0"/>
      <c r="GO1204" s="0"/>
      <c r="GP1204" s="0"/>
      <c r="GQ1204" s="0"/>
      <c r="GR1204" s="0"/>
      <c r="GS1204" s="0"/>
      <c r="GT1204" s="0"/>
      <c r="GU1204" s="0"/>
      <c r="GV1204" s="0"/>
      <c r="GW1204" s="0"/>
      <c r="GX1204" s="0"/>
      <c r="GY1204" s="0"/>
      <c r="GZ1204" s="0"/>
      <c r="HA1204" s="0"/>
      <c r="HB1204" s="0"/>
      <c r="HC1204" s="0"/>
      <c r="HD1204" s="0"/>
      <c r="HE1204" s="0"/>
      <c r="HF1204" s="0"/>
      <c r="HG1204" s="0"/>
      <c r="HH1204" s="0"/>
      <c r="HI1204" s="0"/>
      <c r="HJ1204" s="0"/>
      <c r="HK1204" s="0"/>
      <c r="HL1204" s="0"/>
      <c r="HM1204" s="0"/>
      <c r="HN1204" s="0"/>
      <c r="HO1204" s="0"/>
      <c r="HP1204" s="0"/>
      <c r="HQ1204" s="0"/>
      <c r="HR1204" s="0"/>
      <c r="HS1204" s="0"/>
      <c r="HT1204" s="0"/>
      <c r="HU1204" s="0"/>
      <c r="HV1204" s="0"/>
      <c r="HW1204" s="0"/>
      <c r="HX1204" s="0"/>
      <c r="HY1204" s="0"/>
      <c r="HZ1204" s="0"/>
      <c r="IA1204" s="0"/>
      <c r="IB1204" s="0"/>
      <c r="IC1204" s="0"/>
      <c r="ID1204" s="0"/>
      <c r="IE1204" s="0"/>
      <c r="IF1204" s="0"/>
      <c r="IG1204" s="0"/>
      <c r="IH1204" s="0"/>
      <c r="II1204" s="0"/>
      <c r="IJ1204" s="0"/>
      <c r="IK1204" s="0"/>
      <c r="IL1204" s="0"/>
      <c r="IM1204" s="0"/>
      <c r="IN1204" s="0"/>
      <c r="IO1204" s="0"/>
      <c r="IP1204" s="0"/>
      <c r="IQ1204" s="0"/>
      <c r="IR1204" s="0"/>
      <c r="IS1204" s="0"/>
      <c r="IT1204" s="0"/>
      <c r="IU1204" s="0"/>
      <c r="IV1204" s="0"/>
      <c r="IW1204" s="0"/>
    </row>
    <row r="1205" customFormat="false" ht="15" hidden="false" customHeight="false" outlineLevel="0" collapsed="false">
      <c r="A1205" s="114" t="s">
        <v>3428</v>
      </c>
      <c r="B1205" s="115" t="s">
        <v>3429</v>
      </c>
      <c r="C1205" s="116" t="s">
        <v>127</v>
      </c>
      <c r="D1205" s="117"/>
      <c r="E1205" s="117" t="n">
        <v>0</v>
      </c>
      <c r="F1205" s="118" t="s">
        <v>49</v>
      </c>
      <c r="G1205" s="118" t="s">
        <v>49</v>
      </c>
      <c r="H1205" s="118" t="n">
        <v>1896</v>
      </c>
      <c r="I1205" s="125" t="s">
        <v>3125</v>
      </c>
      <c r="J1205" s="120" t="n">
        <v>10</v>
      </c>
      <c r="K1205" s="121" t="n">
        <v>6</v>
      </c>
      <c r="L1205" s="126"/>
      <c r="M1205" s="123"/>
      <c r="N1205" s="127"/>
      <c r="O1205" s="123"/>
      <c r="P1205" s="127"/>
      <c r="Q1205" s="124"/>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BO1205" s="0"/>
      <c r="BP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A1205" s="0"/>
      <c r="EB1205" s="0"/>
      <c r="EC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c r="FA1205" s="0"/>
      <c r="FB1205" s="0"/>
      <c r="FC1205" s="0"/>
      <c r="FD1205" s="0"/>
      <c r="FE1205" s="0"/>
      <c r="FF1205" s="0"/>
      <c r="FG1205" s="0"/>
      <c r="FH1205" s="0"/>
      <c r="FI1205" s="0"/>
      <c r="FJ1205" s="0"/>
      <c r="FK1205" s="0"/>
      <c r="FL1205" s="0"/>
      <c r="FM1205" s="0"/>
      <c r="FN1205" s="0"/>
      <c r="FO1205" s="0"/>
      <c r="FP1205" s="0"/>
      <c r="FQ1205" s="0"/>
      <c r="FR1205" s="0"/>
      <c r="FS1205" s="0"/>
      <c r="FT1205" s="0"/>
      <c r="FU1205" s="0"/>
      <c r="FV1205" s="0"/>
      <c r="FW1205" s="0"/>
      <c r="FX1205" s="0"/>
      <c r="FY1205" s="0"/>
      <c r="FZ1205" s="0"/>
      <c r="GA1205" s="0"/>
      <c r="GB1205" s="0"/>
      <c r="GC1205" s="0"/>
      <c r="GD1205" s="0"/>
      <c r="GE1205" s="0"/>
      <c r="GF1205" s="0"/>
      <c r="GG1205" s="0"/>
      <c r="GH1205" s="0"/>
      <c r="GI1205" s="0"/>
      <c r="GJ1205" s="0"/>
      <c r="GK1205" s="0"/>
      <c r="GL1205" s="0"/>
      <c r="GM1205" s="0"/>
      <c r="GN1205" s="0"/>
      <c r="GO1205" s="0"/>
      <c r="GP1205" s="0"/>
      <c r="GQ1205" s="0"/>
      <c r="GR1205" s="0"/>
      <c r="GS1205" s="0"/>
      <c r="GT1205" s="0"/>
      <c r="GU1205" s="0"/>
      <c r="GV1205" s="0"/>
      <c r="GW1205" s="0"/>
      <c r="GX1205" s="0"/>
      <c r="GY1205" s="0"/>
      <c r="GZ1205" s="0"/>
      <c r="HA1205" s="0"/>
      <c r="HB1205" s="0"/>
      <c r="HC1205" s="0"/>
      <c r="HD1205" s="0"/>
      <c r="HE1205" s="0"/>
      <c r="HF1205" s="0"/>
      <c r="HG1205" s="0"/>
      <c r="HH1205" s="0"/>
      <c r="HI1205" s="0"/>
      <c r="HJ1205" s="0"/>
      <c r="HK1205" s="0"/>
      <c r="HL1205" s="0"/>
      <c r="HM1205" s="0"/>
      <c r="HN1205" s="0"/>
      <c r="HO1205" s="0"/>
      <c r="HP1205" s="0"/>
      <c r="HQ1205" s="0"/>
      <c r="HR1205" s="0"/>
      <c r="HS1205" s="0"/>
      <c r="HT1205" s="0"/>
      <c r="HU1205" s="0"/>
      <c r="HV1205" s="0"/>
      <c r="HW1205" s="0"/>
      <c r="HX1205" s="0"/>
      <c r="HY1205" s="0"/>
      <c r="HZ1205" s="0"/>
      <c r="IA1205" s="0"/>
      <c r="IB1205" s="0"/>
      <c r="IC1205" s="0"/>
      <c r="ID1205" s="0"/>
      <c r="IE1205" s="0"/>
      <c r="IF1205" s="0"/>
      <c r="IG1205" s="0"/>
      <c r="IH1205" s="0"/>
      <c r="II1205" s="0"/>
      <c r="IJ1205" s="0"/>
      <c r="IK1205" s="0"/>
      <c r="IL1205" s="0"/>
      <c r="IM1205" s="0"/>
      <c r="IN1205" s="0"/>
      <c r="IO1205" s="0"/>
      <c r="IP1205" s="0"/>
      <c r="IQ1205" s="0"/>
      <c r="IR1205" s="0"/>
      <c r="IS1205" s="0"/>
      <c r="IT1205" s="0"/>
      <c r="IU1205" s="0"/>
      <c r="IV1205" s="0"/>
      <c r="IW1205" s="0"/>
    </row>
    <row r="1206" customFormat="false" ht="15" hidden="false" customHeight="false" outlineLevel="0" collapsed="false">
      <c r="A1206" s="114" t="s">
        <v>3430</v>
      </c>
      <c r="B1206" s="115" t="s">
        <v>3431</v>
      </c>
      <c r="C1206" s="116" t="s">
        <v>3432</v>
      </c>
      <c r="D1206" s="117"/>
      <c r="E1206" s="117" t="n">
        <v>0</v>
      </c>
      <c r="F1206" s="118" t="s">
        <v>49</v>
      </c>
      <c r="G1206" s="118" t="s">
        <v>49</v>
      </c>
      <c r="H1206" s="118" t="n">
        <v>19988</v>
      </c>
      <c r="I1206" s="125" t="s">
        <v>3125</v>
      </c>
      <c r="J1206" s="120" t="n">
        <v>10</v>
      </c>
      <c r="K1206" s="121" t="n">
        <v>6</v>
      </c>
      <c r="L1206" s="126" t="s">
        <v>3433</v>
      </c>
      <c r="M1206" s="123" t="s">
        <v>3434</v>
      </c>
      <c r="N1206" s="127"/>
      <c r="O1206" s="123"/>
      <c r="P1206" s="127"/>
      <c r="Q1206" s="124"/>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M1206" s="0"/>
      <c r="BN1206" s="0"/>
      <c r="BO1206" s="0"/>
      <c r="BP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A1206" s="0"/>
      <c r="EB1206" s="0"/>
      <c r="EC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c r="FA1206" s="0"/>
      <c r="FB1206" s="0"/>
      <c r="FC1206" s="0"/>
      <c r="FD1206" s="0"/>
      <c r="FE1206" s="0"/>
      <c r="FF1206" s="0"/>
      <c r="FG1206" s="0"/>
      <c r="FH1206" s="0"/>
      <c r="FI1206" s="0"/>
      <c r="FJ1206" s="0"/>
      <c r="FK1206" s="0"/>
      <c r="FL1206" s="0"/>
      <c r="FM1206" s="0"/>
      <c r="FN1206" s="0"/>
      <c r="FO1206" s="0"/>
      <c r="FP1206" s="0"/>
      <c r="FQ1206" s="0"/>
      <c r="FR1206" s="0"/>
      <c r="FS1206" s="0"/>
      <c r="FT1206" s="0"/>
      <c r="FU1206" s="0"/>
      <c r="FV1206" s="0"/>
      <c r="FW1206" s="0"/>
      <c r="FX1206" s="0"/>
      <c r="FY1206" s="0"/>
      <c r="FZ1206" s="0"/>
      <c r="GA1206" s="0"/>
      <c r="GB1206" s="0"/>
      <c r="GC1206" s="0"/>
      <c r="GD1206" s="0"/>
      <c r="GE1206" s="0"/>
      <c r="GF1206" s="0"/>
      <c r="GG1206" s="0"/>
      <c r="GH1206" s="0"/>
      <c r="GI1206" s="0"/>
      <c r="GJ1206" s="0"/>
      <c r="GK1206" s="0"/>
      <c r="GL1206" s="0"/>
      <c r="GM1206" s="0"/>
      <c r="GN1206" s="0"/>
      <c r="GO1206" s="0"/>
      <c r="GP1206" s="0"/>
      <c r="GQ1206" s="0"/>
      <c r="GR1206" s="0"/>
      <c r="GS1206" s="0"/>
      <c r="GT1206" s="0"/>
      <c r="GU1206" s="0"/>
      <c r="GV1206" s="0"/>
      <c r="GW1206" s="0"/>
      <c r="GX1206" s="0"/>
      <c r="GY1206" s="0"/>
      <c r="GZ1206" s="0"/>
      <c r="HA1206" s="0"/>
      <c r="HB1206" s="0"/>
      <c r="HC1206" s="0"/>
      <c r="HD1206" s="0"/>
      <c r="HE1206" s="0"/>
      <c r="HF1206" s="0"/>
      <c r="HG1206" s="0"/>
      <c r="HH1206" s="0"/>
      <c r="HI1206" s="0"/>
      <c r="HJ1206" s="0"/>
      <c r="HK1206" s="0"/>
      <c r="HL1206" s="0"/>
      <c r="HM1206" s="0"/>
      <c r="HN1206" s="0"/>
      <c r="HO1206" s="0"/>
      <c r="HP1206" s="0"/>
      <c r="HQ1206" s="0"/>
      <c r="HR1206" s="0"/>
      <c r="HS1206" s="0"/>
      <c r="HT1206" s="0"/>
      <c r="HU1206" s="0"/>
      <c r="HV1206" s="0"/>
      <c r="HW1206" s="0"/>
      <c r="HX1206" s="0"/>
      <c r="HY1206" s="0"/>
      <c r="HZ1206" s="0"/>
      <c r="IA1206" s="0"/>
      <c r="IB1206" s="0"/>
      <c r="IC1206" s="0"/>
      <c r="ID1206" s="0"/>
      <c r="IE1206" s="0"/>
      <c r="IF1206" s="0"/>
      <c r="IG1206" s="0"/>
      <c r="IH1206" s="0"/>
      <c r="II1206" s="0"/>
      <c r="IJ1206" s="0"/>
      <c r="IK1206" s="0"/>
      <c r="IL1206" s="0"/>
      <c r="IM1206" s="0"/>
      <c r="IN1206" s="0"/>
      <c r="IO1206" s="0"/>
      <c r="IP1206" s="0"/>
      <c r="IQ1206" s="0"/>
      <c r="IR1206" s="0"/>
      <c r="IS1206" s="0"/>
      <c r="IT1206" s="0"/>
      <c r="IU1206" s="0"/>
      <c r="IV1206" s="0"/>
      <c r="IW1206" s="0"/>
    </row>
    <row r="1207" customFormat="false" ht="15" hidden="false" customHeight="false" outlineLevel="0" collapsed="false">
      <c r="A1207" s="114" t="s">
        <v>3435</v>
      </c>
      <c r="B1207" s="115" t="s">
        <v>3436</v>
      </c>
      <c r="C1207" s="116" t="s">
        <v>127</v>
      </c>
      <c r="D1207" s="117"/>
      <c r="E1207" s="117" t="n">
        <v>0</v>
      </c>
      <c r="F1207" s="118" t="s">
        <v>49</v>
      </c>
      <c r="G1207" s="118" t="s">
        <v>49</v>
      </c>
      <c r="H1207" s="118" t="n">
        <v>19997</v>
      </c>
      <c r="I1207" s="125" t="s">
        <v>3125</v>
      </c>
      <c r="J1207" s="120" t="n">
        <v>10</v>
      </c>
      <c r="K1207" s="121" t="n">
        <v>6</v>
      </c>
      <c r="L1207" s="126"/>
      <c r="M1207" s="123"/>
      <c r="N1207" s="127"/>
      <c r="O1207" s="123"/>
      <c r="P1207" s="127"/>
      <c r="Q1207" s="124"/>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BO1207" s="0"/>
      <c r="BP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A1207" s="0"/>
      <c r="EB1207" s="0"/>
      <c r="EC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c r="FA1207" s="0"/>
      <c r="FB1207" s="0"/>
      <c r="FC1207" s="0"/>
      <c r="FD1207" s="0"/>
      <c r="FE1207" s="0"/>
      <c r="FF1207" s="0"/>
      <c r="FG1207" s="0"/>
      <c r="FH1207" s="0"/>
      <c r="FI1207" s="0"/>
      <c r="FJ1207" s="0"/>
      <c r="FK1207" s="0"/>
      <c r="FL1207" s="0"/>
      <c r="FM1207" s="0"/>
      <c r="FN1207" s="0"/>
      <c r="FO1207" s="0"/>
      <c r="FP1207" s="0"/>
      <c r="FQ1207" s="0"/>
      <c r="FR1207" s="0"/>
      <c r="FS1207" s="0"/>
      <c r="FT1207" s="0"/>
      <c r="FU1207" s="0"/>
      <c r="FV1207" s="0"/>
      <c r="FW1207" s="0"/>
      <c r="FX1207" s="0"/>
      <c r="FY1207" s="0"/>
      <c r="FZ1207" s="0"/>
      <c r="GA1207" s="0"/>
      <c r="GB1207" s="0"/>
      <c r="GC1207" s="0"/>
      <c r="GD1207" s="0"/>
      <c r="GE1207" s="0"/>
      <c r="GF1207" s="0"/>
      <c r="GG1207" s="0"/>
      <c r="GH1207" s="0"/>
      <c r="GI1207" s="0"/>
      <c r="GJ1207" s="0"/>
      <c r="GK1207" s="0"/>
      <c r="GL1207" s="0"/>
      <c r="GM1207" s="0"/>
      <c r="GN1207" s="0"/>
      <c r="GO1207" s="0"/>
      <c r="GP1207" s="0"/>
      <c r="GQ1207" s="0"/>
      <c r="GR1207" s="0"/>
      <c r="GS1207" s="0"/>
      <c r="GT1207" s="0"/>
      <c r="GU1207" s="0"/>
      <c r="GV1207" s="0"/>
      <c r="GW1207" s="0"/>
      <c r="GX1207" s="0"/>
      <c r="GY1207" s="0"/>
      <c r="GZ1207" s="0"/>
      <c r="HA1207" s="0"/>
      <c r="HB1207" s="0"/>
      <c r="HC1207" s="0"/>
      <c r="HD1207" s="0"/>
      <c r="HE1207" s="0"/>
      <c r="HF1207" s="0"/>
      <c r="HG1207" s="0"/>
      <c r="HH1207" s="0"/>
      <c r="HI1207" s="0"/>
      <c r="HJ1207" s="0"/>
      <c r="HK1207" s="0"/>
      <c r="HL1207" s="0"/>
      <c r="HM1207" s="0"/>
      <c r="HN1207" s="0"/>
      <c r="HO1207" s="0"/>
      <c r="HP1207" s="0"/>
      <c r="HQ1207" s="0"/>
      <c r="HR1207" s="0"/>
      <c r="HS1207" s="0"/>
      <c r="HT1207" s="0"/>
      <c r="HU1207" s="0"/>
      <c r="HV1207" s="0"/>
      <c r="HW1207" s="0"/>
      <c r="HX1207" s="0"/>
      <c r="HY1207" s="0"/>
      <c r="HZ1207" s="0"/>
      <c r="IA1207" s="0"/>
      <c r="IB1207" s="0"/>
      <c r="IC1207" s="0"/>
      <c r="ID1207" s="0"/>
      <c r="IE1207" s="0"/>
      <c r="IF1207" s="0"/>
      <c r="IG1207" s="0"/>
      <c r="IH1207" s="0"/>
      <c r="II1207" s="0"/>
      <c r="IJ1207" s="0"/>
      <c r="IK1207" s="0"/>
      <c r="IL1207" s="0"/>
      <c r="IM1207" s="0"/>
      <c r="IN1207" s="0"/>
      <c r="IO1207" s="0"/>
      <c r="IP1207" s="0"/>
      <c r="IQ1207" s="0"/>
      <c r="IR1207" s="0"/>
      <c r="IS1207" s="0"/>
      <c r="IT1207" s="0"/>
      <c r="IU1207" s="0"/>
      <c r="IV1207" s="0"/>
      <c r="IW1207" s="0"/>
    </row>
    <row r="1208" customFormat="false" ht="15" hidden="false" customHeight="false" outlineLevel="0" collapsed="false">
      <c r="A1208" s="114" t="s">
        <v>3437</v>
      </c>
      <c r="B1208" s="115" t="s">
        <v>3438</v>
      </c>
      <c r="C1208" s="116" t="s">
        <v>3439</v>
      </c>
      <c r="D1208" s="117"/>
      <c r="E1208" s="117" t="n">
        <v>0</v>
      </c>
      <c r="F1208" s="118" t="s">
        <v>49</v>
      </c>
      <c r="G1208" s="118" t="s">
        <v>49</v>
      </c>
      <c r="H1208" s="118" t="n">
        <v>32215</v>
      </c>
      <c r="I1208" s="125" t="s">
        <v>3125</v>
      </c>
      <c r="J1208" s="120" t="n">
        <v>10</v>
      </c>
      <c r="K1208" s="121" t="n">
        <v>6</v>
      </c>
      <c r="L1208" s="126" t="s">
        <v>3440</v>
      </c>
      <c r="M1208" s="123" t="s">
        <v>3441</v>
      </c>
      <c r="N1208" s="127"/>
      <c r="O1208" s="123"/>
      <c r="P1208" s="127"/>
      <c r="Q1208" s="124"/>
      <c r="R1208" s="0"/>
      <c r="S1208" s="0"/>
      <c r="T1208" s="0"/>
      <c r="U1208" s="0"/>
      <c r="V1208" s="0"/>
      <c r="W1208" s="0"/>
      <c r="X1208" s="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0"/>
      <c r="BF1208" s="0"/>
      <c r="BG1208" s="0"/>
      <c r="BH1208" s="0"/>
      <c r="BI1208" s="0"/>
      <c r="BJ1208" s="0"/>
      <c r="BK1208" s="0"/>
      <c r="BL1208" s="0"/>
      <c r="BM1208" s="0"/>
      <c r="BN1208" s="0"/>
      <c r="BO1208" s="0"/>
      <c r="BP1208" s="0"/>
      <c r="BQ1208" s="0"/>
      <c r="BR1208" s="0"/>
      <c r="BS1208" s="0"/>
      <c r="BT1208" s="0"/>
      <c r="BU1208" s="0"/>
      <c r="BV1208" s="0"/>
      <c r="BW1208" s="0"/>
      <c r="BX1208" s="0"/>
      <c r="BY1208" s="0"/>
      <c r="BZ1208" s="0"/>
      <c r="CA1208" s="0"/>
      <c r="CB1208" s="0"/>
      <c r="CC1208" s="0"/>
      <c r="CD1208" s="0"/>
      <c r="CE1208" s="0"/>
      <c r="CF1208" s="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0"/>
      <c r="DT1208" s="0"/>
      <c r="DU1208" s="0"/>
      <c r="DV1208" s="0"/>
      <c r="DW1208" s="0"/>
      <c r="DX1208" s="0"/>
      <c r="DY1208" s="0"/>
      <c r="DZ1208" s="0"/>
      <c r="EA1208" s="0"/>
      <c r="EB1208" s="0"/>
      <c r="EC1208" s="0"/>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c r="FA1208" s="0"/>
      <c r="FB1208" s="0"/>
      <c r="FC1208" s="0"/>
      <c r="FD1208" s="0"/>
      <c r="FE1208" s="0"/>
      <c r="FF1208" s="0"/>
      <c r="FG1208" s="0"/>
      <c r="FH1208" s="0"/>
      <c r="FI1208" s="0"/>
      <c r="FJ1208" s="0"/>
      <c r="FK1208" s="0"/>
      <c r="FL1208" s="0"/>
      <c r="FM1208" s="0"/>
      <c r="FN1208" s="0"/>
      <c r="FO1208" s="0"/>
      <c r="FP1208" s="0"/>
      <c r="FQ1208" s="0"/>
      <c r="FR1208" s="0"/>
      <c r="FS1208" s="0"/>
      <c r="FT1208" s="0"/>
      <c r="FU1208" s="0"/>
      <c r="FV1208" s="0"/>
      <c r="FW1208" s="0"/>
      <c r="FX1208" s="0"/>
      <c r="FY1208" s="0"/>
      <c r="FZ1208" s="0"/>
      <c r="GA1208" s="0"/>
      <c r="GB1208" s="0"/>
      <c r="GC1208" s="0"/>
      <c r="GD1208" s="0"/>
      <c r="GE1208" s="0"/>
      <c r="GF1208" s="0"/>
      <c r="GG1208" s="0"/>
      <c r="GH1208" s="0"/>
      <c r="GI1208" s="0"/>
      <c r="GJ1208" s="0"/>
      <c r="GK1208" s="0"/>
      <c r="GL1208" s="0"/>
      <c r="GM1208" s="0"/>
      <c r="GN1208" s="0"/>
      <c r="GO1208" s="0"/>
      <c r="GP1208" s="0"/>
      <c r="GQ1208" s="0"/>
      <c r="GR1208" s="0"/>
      <c r="GS1208" s="0"/>
      <c r="GT1208" s="0"/>
      <c r="GU1208" s="0"/>
      <c r="GV1208" s="0"/>
      <c r="GW1208" s="0"/>
      <c r="GX1208" s="0"/>
      <c r="GY1208" s="0"/>
      <c r="GZ1208" s="0"/>
      <c r="HA1208" s="0"/>
      <c r="HB1208" s="0"/>
      <c r="HC1208" s="0"/>
      <c r="HD1208" s="0"/>
      <c r="HE1208" s="0"/>
      <c r="HF1208" s="0"/>
      <c r="HG1208" s="0"/>
      <c r="HH1208" s="0"/>
      <c r="HI1208" s="0"/>
      <c r="HJ1208" s="0"/>
      <c r="HK1208" s="0"/>
      <c r="HL1208" s="0"/>
      <c r="HM1208" s="0"/>
      <c r="HN1208" s="0"/>
      <c r="HO1208" s="0"/>
      <c r="HP1208" s="0"/>
      <c r="HQ1208" s="0"/>
      <c r="HR1208" s="0"/>
      <c r="HS1208" s="0"/>
      <c r="HT1208" s="0"/>
      <c r="HU1208" s="0"/>
      <c r="HV1208" s="0"/>
      <c r="HW1208" s="0"/>
      <c r="HX1208" s="0"/>
      <c r="HY1208" s="0"/>
      <c r="HZ1208" s="0"/>
      <c r="IA1208" s="0"/>
      <c r="IB1208" s="0"/>
      <c r="IC1208" s="0"/>
      <c r="ID1208" s="0"/>
      <c r="IE1208" s="0"/>
      <c r="IF1208" s="0"/>
      <c r="IG1208" s="0"/>
      <c r="IH1208" s="0"/>
      <c r="II1208" s="0"/>
      <c r="IJ1208" s="0"/>
      <c r="IK1208" s="0"/>
      <c r="IL1208" s="0"/>
      <c r="IM1208" s="0"/>
      <c r="IN1208" s="0"/>
      <c r="IO1208" s="0"/>
      <c r="IP1208" s="0"/>
      <c r="IQ1208" s="0"/>
      <c r="IR1208" s="0"/>
      <c r="IS1208" s="0"/>
      <c r="IT1208" s="0"/>
      <c r="IU1208" s="0"/>
      <c r="IV1208" s="0"/>
      <c r="IW1208" s="0"/>
    </row>
    <row r="1209" customFormat="false" ht="15" hidden="false" customHeight="false" outlineLevel="0" collapsed="false">
      <c r="A1209" s="114" t="s">
        <v>3442</v>
      </c>
      <c r="B1209" s="115" t="s">
        <v>3443</v>
      </c>
      <c r="C1209" s="116" t="s">
        <v>3439</v>
      </c>
      <c r="D1209" s="117"/>
      <c r="E1209" s="117" t="n">
        <v>0</v>
      </c>
      <c r="F1209" s="118" t="s">
        <v>49</v>
      </c>
      <c r="G1209" s="118" t="s">
        <v>49</v>
      </c>
      <c r="H1209" s="118" t="n">
        <v>31586</v>
      </c>
      <c r="I1209" s="125" t="s">
        <v>3125</v>
      </c>
      <c r="J1209" s="120" t="n">
        <v>10</v>
      </c>
      <c r="K1209" s="121" t="n">
        <v>6</v>
      </c>
      <c r="L1209" s="126" t="s">
        <v>3444</v>
      </c>
      <c r="M1209" s="123" t="s">
        <v>3445</v>
      </c>
      <c r="N1209" s="127"/>
      <c r="O1209" s="123"/>
      <c r="P1209" s="127"/>
      <c r="Q1209" s="124"/>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BO1209" s="0"/>
      <c r="BP1209" s="0"/>
      <c r="BQ1209" s="0"/>
      <c r="BR1209" s="0"/>
      <c r="BS1209" s="0"/>
      <c r="BT1209" s="0"/>
      <c r="BU1209" s="0"/>
      <c r="BV1209" s="0"/>
      <c r="BW1209" s="0"/>
      <c r="BX1209" s="0"/>
      <c r="BY1209" s="0"/>
      <c r="BZ1209" s="0"/>
      <c r="CA1209" s="0"/>
      <c r="CB1209" s="0"/>
      <c r="CC1209" s="0"/>
      <c r="CD1209" s="0"/>
      <c r="CE1209" s="0"/>
      <c r="CF1209" s="0"/>
      <c r="CG1209" s="0"/>
      <c r="CH1209" s="0"/>
      <c r="CI1209" s="0"/>
      <c r="CJ1209" s="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DY1209" s="0"/>
      <c r="DZ1209" s="0"/>
      <c r="EA1209" s="0"/>
      <c r="EB1209" s="0"/>
      <c r="EC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c r="FA1209" s="0"/>
      <c r="FB1209" s="0"/>
      <c r="FC1209" s="0"/>
      <c r="FD1209" s="0"/>
      <c r="FE1209" s="0"/>
      <c r="FF1209" s="0"/>
      <c r="FG1209" s="0"/>
      <c r="FH1209" s="0"/>
      <c r="FI1209" s="0"/>
      <c r="FJ1209" s="0"/>
      <c r="FK1209" s="0"/>
      <c r="FL1209" s="0"/>
      <c r="FM1209" s="0"/>
      <c r="FN1209" s="0"/>
      <c r="FO1209" s="0"/>
      <c r="FP1209" s="0"/>
      <c r="FQ1209" s="0"/>
      <c r="FR1209" s="0"/>
      <c r="FS1209" s="0"/>
      <c r="FT1209" s="0"/>
      <c r="FU1209" s="0"/>
      <c r="FV1209" s="0"/>
      <c r="FW1209" s="0"/>
      <c r="FX1209" s="0"/>
      <c r="FY1209" s="0"/>
      <c r="FZ1209" s="0"/>
      <c r="GA1209" s="0"/>
      <c r="GB1209" s="0"/>
      <c r="GC1209" s="0"/>
      <c r="GD1209" s="0"/>
      <c r="GE1209" s="0"/>
      <c r="GF1209" s="0"/>
      <c r="GG1209" s="0"/>
      <c r="GH1209" s="0"/>
      <c r="GI1209" s="0"/>
      <c r="GJ1209" s="0"/>
      <c r="GK1209" s="0"/>
      <c r="GL1209" s="0"/>
      <c r="GM1209" s="0"/>
      <c r="GN1209" s="0"/>
      <c r="GO1209" s="0"/>
      <c r="GP1209" s="0"/>
      <c r="GQ1209" s="0"/>
      <c r="GR1209" s="0"/>
      <c r="GS1209" s="0"/>
      <c r="GT1209" s="0"/>
      <c r="GU1209" s="0"/>
      <c r="GV1209" s="0"/>
      <c r="GW1209" s="0"/>
      <c r="GX1209" s="0"/>
      <c r="GY1209" s="0"/>
      <c r="GZ1209" s="0"/>
      <c r="HA1209" s="0"/>
      <c r="HB1209" s="0"/>
      <c r="HC1209" s="0"/>
      <c r="HD1209" s="0"/>
      <c r="HE1209" s="0"/>
      <c r="HF1209" s="0"/>
      <c r="HG1209" s="0"/>
      <c r="HH1209" s="0"/>
      <c r="HI1209" s="0"/>
      <c r="HJ1209" s="0"/>
      <c r="HK1209" s="0"/>
      <c r="HL1209" s="0"/>
      <c r="HM1209" s="0"/>
      <c r="HN1209" s="0"/>
      <c r="HO1209" s="0"/>
      <c r="HP1209" s="0"/>
      <c r="HQ1209" s="0"/>
      <c r="HR1209" s="0"/>
      <c r="HS1209" s="0"/>
      <c r="HT1209" s="0"/>
      <c r="HU1209" s="0"/>
      <c r="HV1209" s="0"/>
      <c r="HW1209" s="0"/>
      <c r="HX1209" s="0"/>
      <c r="HY1209" s="0"/>
      <c r="HZ1209" s="0"/>
      <c r="IA1209" s="0"/>
      <c r="IB1209" s="0"/>
      <c r="IC1209" s="0"/>
      <c r="ID1209" s="0"/>
      <c r="IE1209" s="0"/>
      <c r="IF1209" s="0"/>
      <c r="IG1209" s="0"/>
      <c r="IH1209" s="0"/>
      <c r="II1209" s="0"/>
      <c r="IJ1209" s="0"/>
      <c r="IK1209" s="0"/>
      <c r="IL1209" s="0"/>
      <c r="IM1209" s="0"/>
      <c r="IN1209" s="0"/>
      <c r="IO1209" s="0"/>
      <c r="IP1209" s="0"/>
      <c r="IQ1209" s="0"/>
      <c r="IR1209" s="0"/>
      <c r="IS1209" s="0"/>
      <c r="IT1209" s="0"/>
      <c r="IU1209" s="0"/>
      <c r="IV1209" s="0"/>
      <c r="IW1209" s="0"/>
    </row>
    <row r="1210" customFormat="false" ht="15" hidden="false" customHeight="false" outlineLevel="0" collapsed="false">
      <c r="A1210" s="114" t="s">
        <v>3446</v>
      </c>
      <c r="B1210" s="115" t="s">
        <v>3447</v>
      </c>
      <c r="C1210" s="116" t="s">
        <v>1471</v>
      </c>
      <c r="D1210" s="117"/>
      <c r="E1210" s="117" t="n">
        <v>0</v>
      </c>
      <c r="F1210" s="118" t="s">
        <v>49</v>
      </c>
      <c r="G1210" s="118" t="s">
        <v>49</v>
      </c>
      <c r="H1210" s="118" t="n">
        <v>1764</v>
      </c>
      <c r="I1210" s="125" t="s">
        <v>3125</v>
      </c>
      <c r="J1210" s="120" t="n">
        <v>10</v>
      </c>
      <c r="K1210" s="121" t="n">
        <v>6</v>
      </c>
      <c r="L1210" s="126"/>
      <c r="M1210" s="123"/>
      <c r="N1210" s="127"/>
      <c r="O1210" s="123"/>
      <c r="P1210" s="127"/>
      <c r="Q1210" s="124"/>
      <c r="R1210" s="0"/>
      <c r="S1210" s="0"/>
      <c r="T1210" s="0"/>
      <c r="U1210" s="0"/>
      <c r="V1210" s="0"/>
      <c r="W1210" s="0"/>
      <c r="X1210" s="0"/>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K1210" s="0"/>
      <c r="BL1210" s="0"/>
      <c r="BM1210" s="0"/>
      <c r="BN1210" s="0"/>
      <c r="BO1210" s="0"/>
      <c r="BP1210" s="0"/>
      <c r="BQ1210" s="0"/>
      <c r="BR1210" s="0"/>
      <c r="BS1210" s="0"/>
      <c r="BT1210" s="0"/>
      <c r="BU1210" s="0"/>
      <c r="BV1210" s="0"/>
      <c r="BW1210" s="0"/>
      <c r="BX1210" s="0"/>
      <c r="BY1210" s="0"/>
      <c r="BZ1210" s="0"/>
      <c r="CA1210" s="0"/>
      <c r="CB1210" s="0"/>
      <c r="CC1210" s="0"/>
      <c r="CD1210" s="0"/>
      <c r="CE1210" s="0"/>
      <c r="CF1210" s="0"/>
      <c r="CG1210" s="0"/>
      <c r="CH1210" s="0"/>
      <c r="CI1210" s="0"/>
      <c r="CJ1210" s="0"/>
      <c r="CK1210" s="0"/>
      <c r="CL1210" s="0"/>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DY1210" s="0"/>
      <c r="DZ1210" s="0"/>
      <c r="EA1210" s="0"/>
      <c r="EB1210" s="0"/>
      <c r="EC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c r="FA1210" s="0"/>
      <c r="FB1210" s="0"/>
      <c r="FC1210" s="0"/>
      <c r="FD1210" s="0"/>
      <c r="FE1210" s="0"/>
      <c r="FF1210" s="0"/>
      <c r="FG1210" s="0"/>
      <c r="FH1210" s="0"/>
      <c r="FI1210" s="0"/>
      <c r="FJ1210" s="0"/>
      <c r="FK1210" s="0"/>
      <c r="FL1210" s="0"/>
      <c r="FM1210" s="0"/>
      <c r="FN1210" s="0"/>
      <c r="FO1210" s="0"/>
      <c r="FP1210" s="0"/>
      <c r="FQ1210" s="0"/>
      <c r="FR1210" s="0"/>
      <c r="FS1210" s="0"/>
      <c r="FT1210" s="0"/>
      <c r="FU1210" s="0"/>
      <c r="FV1210" s="0"/>
      <c r="FW1210" s="0"/>
      <c r="FX1210" s="0"/>
      <c r="FY1210" s="0"/>
      <c r="FZ1210" s="0"/>
      <c r="GA1210" s="0"/>
      <c r="GB1210" s="0"/>
      <c r="GC1210" s="0"/>
      <c r="GD1210" s="0"/>
      <c r="GE1210" s="0"/>
      <c r="GF1210" s="0"/>
      <c r="GG1210" s="0"/>
      <c r="GH1210" s="0"/>
      <c r="GI1210" s="0"/>
      <c r="GJ1210" s="0"/>
      <c r="GK1210" s="0"/>
      <c r="GL1210" s="0"/>
      <c r="GM1210" s="0"/>
      <c r="GN1210" s="0"/>
      <c r="GO1210" s="0"/>
      <c r="GP1210" s="0"/>
      <c r="GQ1210" s="0"/>
      <c r="GR1210" s="0"/>
      <c r="GS1210" s="0"/>
      <c r="GT1210" s="0"/>
      <c r="GU1210" s="0"/>
      <c r="GV1210" s="0"/>
      <c r="GW1210" s="0"/>
      <c r="GX1210" s="0"/>
      <c r="GY1210" s="0"/>
      <c r="GZ1210" s="0"/>
      <c r="HA1210" s="0"/>
      <c r="HB1210" s="0"/>
      <c r="HC1210" s="0"/>
      <c r="HD1210" s="0"/>
      <c r="HE1210" s="0"/>
      <c r="HF1210" s="0"/>
      <c r="HG1210" s="0"/>
      <c r="HH1210" s="0"/>
      <c r="HI1210" s="0"/>
      <c r="HJ1210" s="0"/>
      <c r="HK1210" s="0"/>
      <c r="HL1210" s="0"/>
      <c r="HM1210" s="0"/>
      <c r="HN1210" s="0"/>
      <c r="HO1210" s="0"/>
      <c r="HP1210" s="0"/>
      <c r="HQ1210" s="0"/>
      <c r="HR1210" s="0"/>
      <c r="HS1210" s="0"/>
      <c r="HT1210" s="0"/>
      <c r="HU1210" s="0"/>
      <c r="HV1210" s="0"/>
      <c r="HW1210" s="0"/>
      <c r="HX1210" s="0"/>
      <c r="HY1210" s="0"/>
      <c r="HZ1210" s="0"/>
      <c r="IA1210" s="0"/>
      <c r="IB1210" s="0"/>
      <c r="IC1210" s="0"/>
      <c r="ID1210" s="0"/>
      <c r="IE1210" s="0"/>
      <c r="IF1210" s="0"/>
      <c r="IG1210" s="0"/>
      <c r="IH1210" s="0"/>
      <c r="II1210" s="0"/>
      <c r="IJ1210" s="0"/>
      <c r="IK1210" s="0"/>
      <c r="IL1210" s="0"/>
      <c r="IM1210" s="0"/>
      <c r="IN1210" s="0"/>
      <c r="IO1210" s="0"/>
      <c r="IP1210" s="0"/>
      <c r="IQ1210" s="0"/>
      <c r="IR1210" s="0"/>
      <c r="IS1210" s="0"/>
      <c r="IT1210" s="0"/>
      <c r="IU1210" s="0"/>
      <c r="IV1210" s="0"/>
      <c r="IW1210" s="0"/>
    </row>
    <row r="1211" customFormat="false" ht="15" hidden="false" customHeight="false" outlineLevel="0" collapsed="false">
      <c r="A1211" s="114" t="s">
        <v>3448</v>
      </c>
      <c r="B1211" s="115" t="s">
        <v>3449</v>
      </c>
      <c r="C1211" s="116" t="s">
        <v>127</v>
      </c>
      <c r="D1211" s="117"/>
      <c r="E1211" s="117" t="n">
        <v>0</v>
      </c>
      <c r="F1211" s="118" t="s">
        <v>49</v>
      </c>
      <c r="G1211" s="118" t="s">
        <v>49</v>
      </c>
      <c r="H1211" s="118" t="n">
        <v>29984</v>
      </c>
      <c r="I1211" s="125" t="s">
        <v>3125</v>
      </c>
      <c r="J1211" s="120" t="n">
        <v>10</v>
      </c>
      <c r="K1211" s="121" t="n">
        <v>6</v>
      </c>
      <c r="L1211" s="126" t="s">
        <v>3450</v>
      </c>
      <c r="M1211" s="123" t="s">
        <v>3451</v>
      </c>
      <c r="N1211" s="127"/>
      <c r="O1211" s="123"/>
      <c r="P1211" s="127"/>
      <c r="Q1211" s="124"/>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BO1211" s="0"/>
      <c r="BP1211" s="0"/>
      <c r="BQ1211" s="0"/>
      <c r="BR1211" s="0"/>
      <c r="BS1211" s="0"/>
      <c r="BT1211" s="0"/>
      <c r="BU1211" s="0"/>
      <c r="BV1211" s="0"/>
      <c r="BW1211" s="0"/>
      <c r="BX1211" s="0"/>
      <c r="BY1211" s="0"/>
      <c r="BZ1211" s="0"/>
      <c r="CA1211" s="0"/>
      <c r="CB1211" s="0"/>
      <c r="CC1211" s="0"/>
      <c r="CD1211" s="0"/>
      <c r="CE1211" s="0"/>
      <c r="CF1211" s="0"/>
      <c r="CG1211" s="0"/>
      <c r="CH1211" s="0"/>
      <c r="CI1211" s="0"/>
      <c r="CJ1211" s="0"/>
      <c r="CK1211" s="0"/>
      <c r="CL1211" s="0"/>
      <c r="CM1211" s="0"/>
      <c r="CN1211" s="0"/>
      <c r="CO1211" s="0"/>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DY1211" s="0"/>
      <c r="DZ1211" s="0"/>
      <c r="EA1211" s="0"/>
      <c r="EB1211" s="0"/>
      <c r="EC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c r="FA1211" s="0"/>
      <c r="FB1211" s="0"/>
      <c r="FC1211" s="0"/>
      <c r="FD1211" s="0"/>
      <c r="FE1211" s="0"/>
      <c r="FF1211" s="0"/>
      <c r="FG1211" s="0"/>
      <c r="FH1211" s="0"/>
      <c r="FI1211" s="0"/>
      <c r="FJ1211" s="0"/>
      <c r="FK1211" s="0"/>
      <c r="FL1211" s="0"/>
      <c r="FM1211" s="0"/>
      <c r="FN1211" s="0"/>
      <c r="FO1211" s="0"/>
      <c r="FP1211" s="0"/>
      <c r="FQ1211" s="0"/>
      <c r="FR1211" s="0"/>
      <c r="FS1211" s="0"/>
      <c r="FT1211" s="0"/>
      <c r="FU1211" s="0"/>
      <c r="FV1211" s="0"/>
      <c r="FW1211" s="0"/>
      <c r="FX1211" s="0"/>
      <c r="FY1211" s="0"/>
      <c r="FZ1211" s="0"/>
      <c r="GA1211" s="0"/>
      <c r="GB1211" s="0"/>
      <c r="GC1211" s="0"/>
      <c r="GD1211" s="0"/>
      <c r="GE1211" s="0"/>
      <c r="GF1211" s="0"/>
      <c r="GG1211" s="0"/>
      <c r="GH1211" s="0"/>
      <c r="GI1211" s="0"/>
      <c r="GJ1211" s="0"/>
      <c r="GK1211" s="0"/>
      <c r="GL1211" s="0"/>
      <c r="GM1211" s="0"/>
      <c r="GN1211" s="0"/>
      <c r="GO1211" s="0"/>
      <c r="GP1211" s="0"/>
      <c r="GQ1211" s="0"/>
      <c r="GR1211" s="0"/>
      <c r="GS1211" s="0"/>
      <c r="GT1211" s="0"/>
      <c r="GU1211" s="0"/>
      <c r="GV1211" s="0"/>
      <c r="GW1211" s="0"/>
      <c r="GX1211" s="0"/>
      <c r="GY1211" s="0"/>
      <c r="GZ1211" s="0"/>
      <c r="HA1211" s="0"/>
      <c r="HB1211" s="0"/>
      <c r="HC1211" s="0"/>
      <c r="HD1211" s="0"/>
      <c r="HE1211" s="0"/>
      <c r="HF1211" s="0"/>
      <c r="HG1211" s="0"/>
      <c r="HH1211" s="0"/>
      <c r="HI1211" s="0"/>
      <c r="HJ1211" s="0"/>
      <c r="HK1211" s="0"/>
      <c r="HL1211" s="0"/>
      <c r="HM1211" s="0"/>
      <c r="HN1211" s="0"/>
      <c r="HO1211" s="0"/>
      <c r="HP1211" s="0"/>
      <c r="HQ1211" s="0"/>
      <c r="HR1211" s="0"/>
      <c r="HS1211" s="0"/>
      <c r="HT1211" s="0"/>
      <c r="HU1211" s="0"/>
      <c r="HV1211" s="0"/>
      <c r="HW1211" s="0"/>
      <c r="HX1211" s="0"/>
      <c r="HY1211" s="0"/>
      <c r="HZ1211" s="0"/>
      <c r="IA1211" s="0"/>
      <c r="IB1211" s="0"/>
      <c r="IC1211" s="0"/>
      <c r="ID1211" s="0"/>
      <c r="IE1211" s="0"/>
      <c r="IF1211" s="0"/>
      <c r="IG1211" s="0"/>
      <c r="IH1211" s="0"/>
      <c r="II1211" s="0"/>
      <c r="IJ1211" s="0"/>
      <c r="IK1211" s="0"/>
      <c r="IL1211" s="0"/>
      <c r="IM1211" s="0"/>
      <c r="IN1211" s="0"/>
      <c r="IO1211" s="0"/>
      <c r="IP1211" s="0"/>
      <c r="IQ1211" s="0"/>
      <c r="IR1211" s="0"/>
      <c r="IS1211" s="0"/>
      <c r="IT1211" s="0"/>
      <c r="IU1211" s="0"/>
      <c r="IV1211" s="0"/>
      <c r="IW1211" s="0"/>
    </row>
    <row r="1212" customFormat="false" ht="15" hidden="false" customHeight="false" outlineLevel="0" collapsed="false">
      <c r="A1212" s="114" t="s">
        <v>3452</v>
      </c>
      <c r="B1212" s="115" t="s">
        <v>3453</v>
      </c>
      <c r="C1212" s="116" t="s">
        <v>3454</v>
      </c>
      <c r="D1212" s="117"/>
      <c r="E1212" s="117" t="n">
        <v>0</v>
      </c>
      <c r="F1212" s="118" t="s">
        <v>49</v>
      </c>
      <c r="G1212" s="118" t="s">
        <v>49</v>
      </c>
      <c r="H1212" s="118" t="n">
        <v>34601</v>
      </c>
      <c r="I1212" s="125" t="s">
        <v>3125</v>
      </c>
      <c r="J1212" s="120" t="n">
        <v>10</v>
      </c>
      <c r="K1212" s="121" t="n">
        <v>6</v>
      </c>
      <c r="L1212" s="126"/>
      <c r="M1212" s="123"/>
      <c r="N1212" s="127"/>
      <c r="O1212" s="123"/>
      <c r="P1212" s="127"/>
      <c r="Q1212" s="124"/>
      <c r="R1212" s="0"/>
      <c r="S1212" s="0"/>
      <c r="T1212" s="0"/>
      <c r="U1212" s="0"/>
      <c r="V1212" s="0"/>
      <c r="W1212" s="0"/>
      <c r="X1212" s="0"/>
      <c r="Y1212" s="0"/>
      <c r="Z1212" s="0"/>
      <c r="AA1212" s="0"/>
      <c r="AB1212" s="0"/>
      <c r="AC1212" s="0"/>
      <c r="AD1212" s="0"/>
      <c r="AE1212" s="0"/>
      <c r="AF1212" s="0"/>
      <c r="AG1212" s="0"/>
      <c r="AH1212" s="0"/>
      <c r="AI1212" s="0"/>
      <c r="AJ1212" s="0"/>
      <c r="AK1212" s="0"/>
      <c r="AL1212" s="0"/>
      <c r="AM1212" s="0"/>
      <c r="AN1212" s="0"/>
      <c r="AO1212" s="0"/>
      <c r="AP1212" s="0"/>
      <c r="AQ1212" s="0"/>
      <c r="AR1212" s="0"/>
      <c r="AS1212" s="0"/>
      <c r="AT1212" s="0"/>
      <c r="AU1212" s="0"/>
      <c r="AV1212" s="0"/>
      <c r="AW1212" s="0"/>
      <c r="AX1212" s="0"/>
      <c r="AY1212" s="0"/>
      <c r="AZ1212" s="0"/>
      <c r="BA1212" s="0"/>
      <c r="BB1212" s="0"/>
      <c r="BC1212" s="0"/>
      <c r="BD1212" s="0"/>
      <c r="BE1212" s="0"/>
      <c r="BF1212" s="0"/>
      <c r="BG1212" s="0"/>
      <c r="BH1212" s="0"/>
      <c r="BI1212" s="0"/>
      <c r="BJ1212" s="0"/>
      <c r="BK1212" s="0"/>
      <c r="BL1212" s="0"/>
      <c r="BM1212" s="0"/>
      <c r="BN1212" s="0"/>
      <c r="BO1212" s="0"/>
      <c r="BP1212" s="0"/>
      <c r="BQ1212" s="0"/>
      <c r="BR1212" s="0"/>
      <c r="BS1212" s="0"/>
      <c r="BT1212" s="0"/>
      <c r="BU1212" s="0"/>
      <c r="BV1212" s="0"/>
      <c r="BW1212" s="0"/>
      <c r="BX1212" s="0"/>
      <c r="BY1212" s="0"/>
      <c r="BZ1212" s="0"/>
      <c r="CA1212" s="0"/>
      <c r="CB1212" s="0"/>
      <c r="CC1212" s="0"/>
      <c r="CD1212" s="0"/>
      <c r="CE1212" s="0"/>
      <c r="CF1212" s="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0"/>
      <c r="DF1212" s="0"/>
      <c r="DG1212" s="0"/>
      <c r="DH1212" s="0"/>
      <c r="DI1212" s="0"/>
      <c r="DJ1212" s="0"/>
      <c r="DK1212" s="0"/>
      <c r="DL1212" s="0"/>
      <c r="DM1212" s="0"/>
      <c r="DN1212" s="0"/>
      <c r="DO1212" s="0"/>
      <c r="DP1212" s="0"/>
      <c r="DQ1212" s="0"/>
      <c r="DR1212" s="0"/>
      <c r="DS1212" s="0"/>
      <c r="DT1212" s="0"/>
      <c r="DU1212" s="0"/>
      <c r="DV1212" s="0"/>
      <c r="DW1212" s="0"/>
      <c r="DX1212" s="0"/>
      <c r="DY1212" s="0"/>
      <c r="DZ1212" s="0"/>
      <c r="EA1212" s="0"/>
      <c r="EB1212" s="0"/>
      <c r="EC1212" s="0"/>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c r="FA1212" s="0"/>
      <c r="FB1212" s="0"/>
      <c r="FC1212" s="0"/>
      <c r="FD1212" s="0"/>
      <c r="FE1212" s="0"/>
      <c r="FF1212" s="0"/>
      <c r="FG1212" s="0"/>
      <c r="FH1212" s="0"/>
      <c r="FI1212" s="0"/>
      <c r="FJ1212" s="0"/>
      <c r="FK1212" s="0"/>
      <c r="FL1212" s="0"/>
      <c r="FM1212" s="0"/>
      <c r="FN1212" s="0"/>
      <c r="FO1212" s="0"/>
      <c r="FP1212" s="0"/>
      <c r="FQ1212" s="0"/>
      <c r="FR1212" s="0"/>
      <c r="FS1212" s="0"/>
      <c r="FT1212" s="0"/>
      <c r="FU1212" s="0"/>
      <c r="FV1212" s="0"/>
      <c r="FW1212" s="0"/>
      <c r="FX1212" s="0"/>
      <c r="FY1212" s="0"/>
      <c r="FZ1212" s="0"/>
      <c r="GA1212" s="0"/>
      <c r="GB1212" s="0"/>
      <c r="GC1212" s="0"/>
      <c r="GD1212" s="0"/>
      <c r="GE1212" s="0"/>
      <c r="GF1212" s="0"/>
      <c r="GG1212" s="0"/>
      <c r="GH1212" s="0"/>
      <c r="GI1212" s="0"/>
      <c r="GJ1212" s="0"/>
      <c r="GK1212" s="0"/>
      <c r="GL1212" s="0"/>
      <c r="GM1212" s="0"/>
      <c r="GN1212" s="0"/>
      <c r="GO1212" s="0"/>
      <c r="GP1212" s="0"/>
      <c r="GQ1212" s="0"/>
      <c r="GR1212" s="0"/>
      <c r="GS1212" s="0"/>
      <c r="GT1212" s="0"/>
      <c r="GU1212" s="0"/>
      <c r="GV1212" s="0"/>
      <c r="GW1212" s="0"/>
      <c r="GX1212" s="0"/>
      <c r="GY1212" s="0"/>
      <c r="GZ1212" s="0"/>
      <c r="HA1212" s="0"/>
      <c r="HB1212" s="0"/>
      <c r="HC1212" s="0"/>
      <c r="HD1212" s="0"/>
      <c r="HE1212" s="0"/>
      <c r="HF1212" s="0"/>
      <c r="HG1212" s="0"/>
      <c r="HH1212" s="0"/>
      <c r="HI1212" s="0"/>
      <c r="HJ1212" s="0"/>
      <c r="HK1212" s="0"/>
      <c r="HL1212" s="0"/>
      <c r="HM1212" s="0"/>
      <c r="HN1212" s="0"/>
      <c r="HO1212" s="0"/>
      <c r="HP1212" s="0"/>
      <c r="HQ1212" s="0"/>
      <c r="HR1212" s="0"/>
      <c r="HS1212" s="0"/>
      <c r="HT1212" s="0"/>
      <c r="HU1212" s="0"/>
      <c r="HV1212" s="0"/>
      <c r="HW1212" s="0"/>
      <c r="HX1212" s="0"/>
      <c r="HY1212" s="0"/>
      <c r="HZ1212" s="0"/>
      <c r="IA1212" s="0"/>
      <c r="IB1212" s="0"/>
      <c r="IC1212" s="0"/>
      <c r="ID1212" s="0"/>
      <c r="IE1212" s="0"/>
      <c r="IF1212" s="0"/>
      <c r="IG1212" s="0"/>
      <c r="IH1212" s="0"/>
      <c r="II1212" s="0"/>
      <c r="IJ1212" s="0"/>
      <c r="IK1212" s="0"/>
      <c r="IL1212" s="0"/>
      <c r="IM1212" s="0"/>
      <c r="IN1212" s="0"/>
      <c r="IO1212" s="0"/>
      <c r="IP1212" s="0"/>
      <c r="IQ1212" s="0"/>
      <c r="IR1212" s="0"/>
      <c r="IS1212" s="0"/>
      <c r="IT1212" s="0"/>
      <c r="IU1212" s="0"/>
      <c r="IV1212" s="0"/>
      <c r="IW1212" s="0"/>
    </row>
    <row r="1213" customFormat="false" ht="15" hidden="false" customHeight="false" outlineLevel="0" collapsed="false">
      <c r="A1213" s="114" t="s">
        <v>3455</v>
      </c>
      <c r="B1213" s="115" t="s">
        <v>3456</v>
      </c>
      <c r="C1213" s="116" t="s">
        <v>127</v>
      </c>
      <c r="D1213" s="117"/>
      <c r="E1213" s="117" t="n">
        <v>0</v>
      </c>
      <c r="F1213" s="118" t="s">
        <v>49</v>
      </c>
      <c r="G1213" s="118" t="s">
        <v>49</v>
      </c>
      <c r="H1213" s="118" t="n">
        <v>29937</v>
      </c>
      <c r="I1213" s="125" t="s">
        <v>3125</v>
      </c>
      <c r="J1213" s="120" t="n">
        <v>10</v>
      </c>
      <c r="K1213" s="121" t="n">
        <v>6</v>
      </c>
      <c r="L1213" s="126"/>
      <c r="M1213" s="123"/>
      <c r="N1213" s="127"/>
      <c r="O1213" s="123"/>
      <c r="P1213" s="127"/>
      <c r="Q1213" s="124"/>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BO1213" s="0"/>
      <c r="BP1213" s="0"/>
      <c r="BQ1213" s="0"/>
      <c r="BR1213" s="0"/>
      <c r="BS1213" s="0"/>
      <c r="BT1213" s="0"/>
      <c r="BU1213" s="0"/>
      <c r="BV1213" s="0"/>
      <c r="BW1213" s="0"/>
      <c r="BX1213" s="0"/>
      <c r="BY1213" s="0"/>
      <c r="BZ1213" s="0"/>
      <c r="CA1213" s="0"/>
      <c r="CB1213" s="0"/>
      <c r="CC1213" s="0"/>
      <c r="CD1213" s="0"/>
      <c r="CE1213" s="0"/>
      <c r="CF1213" s="0"/>
      <c r="CG1213" s="0"/>
      <c r="CH1213" s="0"/>
      <c r="CI1213" s="0"/>
      <c r="CJ1213" s="0"/>
      <c r="CK1213" s="0"/>
      <c r="CL1213" s="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DY1213" s="0"/>
      <c r="DZ1213" s="0"/>
      <c r="EA1213" s="0"/>
      <c r="EB1213" s="0"/>
      <c r="EC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c r="FA1213" s="0"/>
      <c r="FB1213" s="0"/>
      <c r="FC1213" s="0"/>
      <c r="FD1213" s="0"/>
      <c r="FE1213" s="0"/>
      <c r="FF1213" s="0"/>
      <c r="FG1213" s="0"/>
      <c r="FH1213" s="0"/>
      <c r="FI1213" s="0"/>
      <c r="FJ1213" s="0"/>
      <c r="FK1213" s="0"/>
      <c r="FL1213" s="0"/>
      <c r="FM1213" s="0"/>
      <c r="FN1213" s="0"/>
      <c r="FO1213" s="0"/>
      <c r="FP1213" s="0"/>
      <c r="FQ1213" s="0"/>
      <c r="FR1213" s="0"/>
      <c r="FS1213" s="0"/>
      <c r="FT1213" s="0"/>
      <c r="FU1213" s="0"/>
      <c r="FV1213" s="0"/>
      <c r="FW1213" s="0"/>
      <c r="FX1213" s="0"/>
      <c r="FY1213" s="0"/>
      <c r="FZ1213" s="0"/>
      <c r="GA1213" s="0"/>
      <c r="GB1213" s="0"/>
      <c r="GC1213" s="0"/>
      <c r="GD1213" s="0"/>
      <c r="GE1213" s="0"/>
      <c r="GF1213" s="0"/>
      <c r="GG1213" s="0"/>
      <c r="GH1213" s="0"/>
      <c r="GI1213" s="0"/>
      <c r="GJ1213" s="0"/>
      <c r="GK1213" s="0"/>
      <c r="GL1213" s="0"/>
      <c r="GM1213" s="0"/>
      <c r="GN1213" s="0"/>
      <c r="GO1213" s="0"/>
      <c r="GP1213" s="0"/>
      <c r="GQ1213" s="0"/>
      <c r="GR1213" s="0"/>
      <c r="GS1213" s="0"/>
      <c r="GT1213" s="0"/>
      <c r="GU1213" s="0"/>
      <c r="GV1213" s="0"/>
      <c r="GW1213" s="0"/>
      <c r="GX1213" s="0"/>
      <c r="GY1213" s="0"/>
      <c r="GZ1213" s="0"/>
      <c r="HA1213" s="0"/>
      <c r="HB1213" s="0"/>
      <c r="HC1213" s="0"/>
      <c r="HD1213" s="0"/>
      <c r="HE1213" s="0"/>
      <c r="HF1213" s="0"/>
      <c r="HG1213" s="0"/>
      <c r="HH1213" s="0"/>
      <c r="HI1213" s="0"/>
      <c r="HJ1213" s="0"/>
      <c r="HK1213" s="0"/>
      <c r="HL1213" s="0"/>
      <c r="HM1213" s="0"/>
      <c r="HN1213" s="0"/>
      <c r="HO1213" s="0"/>
      <c r="HP1213" s="0"/>
      <c r="HQ1213" s="0"/>
      <c r="HR1213" s="0"/>
      <c r="HS1213" s="0"/>
      <c r="HT1213" s="0"/>
      <c r="HU1213" s="0"/>
      <c r="HV1213" s="0"/>
      <c r="HW1213" s="0"/>
      <c r="HX1213" s="0"/>
      <c r="HY1213" s="0"/>
      <c r="HZ1213" s="0"/>
      <c r="IA1213" s="0"/>
      <c r="IB1213" s="0"/>
      <c r="IC1213" s="0"/>
      <c r="ID1213" s="0"/>
      <c r="IE1213" s="0"/>
      <c r="IF1213" s="0"/>
      <c r="IG1213" s="0"/>
      <c r="IH1213" s="0"/>
      <c r="II1213" s="0"/>
      <c r="IJ1213" s="0"/>
      <c r="IK1213" s="0"/>
      <c r="IL1213" s="0"/>
      <c r="IM1213" s="0"/>
      <c r="IN1213" s="0"/>
      <c r="IO1213" s="0"/>
      <c r="IP1213" s="0"/>
      <c r="IQ1213" s="0"/>
      <c r="IR1213" s="0"/>
      <c r="IS1213" s="0"/>
      <c r="IT1213" s="0"/>
      <c r="IU1213" s="0"/>
      <c r="IV1213" s="0"/>
      <c r="IW1213" s="0"/>
    </row>
    <row r="1214" customFormat="false" ht="15" hidden="false" customHeight="false" outlineLevel="0" collapsed="false">
      <c r="A1214" s="114" t="s">
        <v>3457</v>
      </c>
      <c r="B1214" s="115" t="s">
        <v>3458</v>
      </c>
      <c r="C1214" s="116" t="s">
        <v>127</v>
      </c>
      <c r="D1214" s="117"/>
      <c r="E1214" s="117" t="n">
        <v>0</v>
      </c>
      <c r="F1214" s="118" t="s">
        <v>49</v>
      </c>
      <c r="G1214" s="118" t="s">
        <v>49</v>
      </c>
      <c r="H1214" s="118" t="n">
        <v>1872</v>
      </c>
      <c r="I1214" s="125" t="s">
        <v>3125</v>
      </c>
      <c r="J1214" s="120" t="n">
        <v>10</v>
      </c>
      <c r="K1214" s="121" t="n">
        <v>6</v>
      </c>
      <c r="L1214" s="126"/>
      <c r="M1214" s="123"/>
      <c r="N1214" s="127"/>
      <c r="O1214" s="123"/>
      <c r="P1214" s="127"/>
      <c r="Q1214" s="124"/>
      <c r="R1214" s="0"/>
      <c r="S1214" s="0"/>
      <c r="T1214" s="0"/>
      <c r="U1214" s="0"/>
      <c r="V1214" s="0"/>
      <c r="W1214" s="0"/>
      <c r="X1214" s="0"/>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K1214" s="0"/>
      <c r="BL1214" s="0"/>
      <c r="BM1214" s="0"/>
      <c r="BN1214" s="0"/>
      <c r="BO1214" s="0"/>
      <c r="BP1214" s="0"/>
      <c r="BQ1214" s="0"/>
      <c r="BR1214" s="0"/>
      <c r="BS1214" s="0"/>
      <c r="BT1214" s="0"/>
      <c r="BU1214" s="0"/>
      <c r="BV1214" s="0"/>
      <c r="BW1214" s="0"/>
      <c r="BX1214" s="0"/>
      <c r="BY1214" s="0"/>
      <c r="BZ1214" s="0"/>
      <c r="CA1214" s="0"/>
      <c r="CB1214" s="0"/>
      <c r="CC1214" s="0"/>
      <c r="CD1214" s="0"/>
      <c r="CE1214" s="0"/>
      <c r="CF1214" s="0"/>
      <c r="CG1214" s="0"/>
      <c r="CH1214" s="0"/>
      <c r="CI1214" s="0"/>
      <c r="CJ1214" s="0"/>
      <c r="CK1214" s="0"/>
      <c r="CL1214" s="0"/>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DY1214" s="0"/>
      <c r="DZ1214" s="0"/>
      <c r="EA1214" s="0"/>
      <c r="EB1214" s="0"/>
      <c r="EC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c r="FA1214" s="0"/>
      <c r="FB1214" s="0"/>
      <c r="FC1214" s="0"/>
      <c r="FD1214" s="0"/>
      <c r="FE1214" s="0"/>
      <c r="FF1214" s="0"/>
      <c r="FG1214" s="0"/>
      <c r="FH1214" s="0"/>
      <c r="FI1214" s="0"/>
      <c r="FJ1214" s="0"/>
      <c r="FK1214" s="0"/>
      <c r="FL1214" s="0"/>
      <c r="FM1214" s="0"/>
      <c r="FN1214" s="0"/>
      <c r="FO1214" s="0"/>
      <c r="FP1214" s="0"/>
      <c r="FQ1214" s="0"/>
      <c r="FR1214" s="0"/>
      <c r="FS1214" s="0"/>
      <c r="FT1214" s="0"/>
      <c r="FU1214" s="0"/>
      <c r="FV1214" s="0"/>
      <c r="FW1214" s="0"/>
      <c r="FX1214" s="0"/>
      <c r="FY1214" s="0"/>
      <c r="FZ1214" s="0"/>
      <c r="GA1214" s="0"/>
      <c r="GB1214" s="0"/>
      <c r="GC1214" s="0"/>
      <c r="GD1214" s="0"/>
      <c r="GE1214" s="0"/>
      <c r="GF1214" s="0"/>
      <c r="GG1214" s="0"/>
      <c r="GH1214" s="0"/>
      <c r="GI1214" s="0"/>
      <c r="GJ1214" s="0"/>
      <c r="GK1214" s="0"/>
      <c r="GL1214" s="0"/>
      <c r="GM1214" s="0"/>
      <c r="GN1214" s="0"/>
      <c r="GO1214" s="0"/>
      <c r="GP1214" s="0"/>
      <c r="GQ1214" s="0"/>
      <c r="GR1214" s="0"/>
      <c r="GS1214" s="0"/>
      <c r="GT1214" s="0"/>
      <c r="GU1214" s="0"/>
      <c r="GV1214" s="0"/>
      <c r="GW1214" s="0"/>
      <c r="GX1214" s="0"/>
      <c r="GY1214" s="0"/>
      <c r="GZ1214" s="0"/>
      <c r="HA1214" s="0"/>
      <c r="HB1214" s="0"/>
      <c r="HC1214" s="0"/>
      <c r="HD1214" s="0"/>
      <c r="HE1214" s="0"/>
      <c r="HF1214" s="0"/>
      <c r="HG1214" s="0"/>
      <c r="HH1214" s="0"/>
      <c r="HI1214" s="0"/>
      <c r="HJ1214" s="0"/>
      <c r="HK1214" s="0"/>
      <c r="HL1214" s="0"/>
      <c r="HM1214" s="0"/>
      <c r="HN1214" s="0"/>
      <c r="HO1214" s="0"/>
      <c r="HP1214" s="0"/>
      <c r="HQ1214" s="0"/>
      <c r="HR1214" s="0"/>
      <c r="HS1214" s="0"/>
      <c r="HT1214" s="0"/>
      <c r="HU1214" s="0"/>
      <c r="HV1214" s="0"/>
      <c r="HW1214" s="0"/>
      <c r="HX1214" s="0"/>
      <c r="HY1214" s="0"/>
      <c r="HZ1214" s="0"/>
      <c r="IA1214" s="0"/>
      <c r="IB1214" s="0"/>
      <c r="IC1214" s="0"/>
      <c r="ID1214" s="0"/>
      <c r="IE1214" s="0"/>
      <c r="IF1214" s="0"/>
      <c r="IG1214" s="0"/>
      <c r="IH1214" s="0"/>
      <c r="II1214" s="0"/>
      <c r="IJ1214" s="0"/>
      <c r="IK1214" s="0"/>
      <c r="IL1214" s="0"/>
      <c r="IM1214" s="0"/>
      <c r="IN1214" s="0"/>
      <c r="IO1214" s="0"/>
      <c r="IP1214" s="0"/>
      <c r="IQ1214" s="0"/>
      <c r="IR1214" s="0"/>
      <c r="IS1214" s="0"/>
      <c r="IT1214" s="0"/>
      <c r="IU1214" s="0"/>
      <c r="IV1214" s="0"/>
      <c r="IW1214" s="0"/>
    </row>
    <row r="1215" customFormat="false" ht="15" hidden="false" customHeight="false" outlineLevel="0" collapsed="false">
      <c r="A1215" s="114" t="s">
        <v>3459</v>
      </c>
      <c r="B1215" s="115" t="s">
        <v>3460</v>
      </c>
      <c r="C1215" s="116" t="s">
        <v>127</v>
      </c>
      <c r="D1215" s="117"/>
      <c r="E1215" s="117" t="n">
        <v>0</v>
      </c>
      <c r="F1215" s="118" t="s">
        <v>49</v>
      </c>
      <c r="G1215" s="118" t="s">
        <v>49</v>
      </c>
      <c r="H1215" s="118" t="n">
        <v>1875</v>
      </c>
      <c r="I1215" s="125" t="s">
        <v>3125</v>
      </c>
      <c r="J1215" s="120" t="n">
        <v>10</v>
      </c>
      <c r="K1215" s="121" t="n">
        <v>6</v>
      </c>
      <c r="L1215" s="126"/>
      <c r="M1215" s="123"/>
      <c r="N1215" s="127"/>
      <c r="O1215" s="123"/>
      <c r="P1215" s="127"/>
      <c r="Q1215" s="124"/>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BO1215" s="0"/>
      <c r="BP1215" s="0"/>
      <c r="BQ1215" s="0"/>
      <c r="BR1215" s="0"/>
      <c r="BS1215" s="0"/>
      <c r="BT1215" s="0"/>
      <c r="BU1215" s="0"/>
      <c r="BV1215" s="0"/>
      <c r="BW1215" s="0"/>
      <c r="BX1215" s="0"/>
      <c r="BY1215" s="0"/>
      <c r="BZ1215" s="0"/>
      <c r="CA1215" s="0"/>
      <c r="CB1215" s="0"/>
      <c r="CC1215" s="0"/>
      <c r="CD1215" s="0"/>
      <c r="CE1215" s="0"/>
      <c r="CF1215" s="0"/>
      <c r="CG1215" s="0"/>
      <c r="CH1215" s="0"/>
      <c r="CI1215" s="0"/>
      <c r="CJ1215" s="0"/>
      <c r="CK1215" s="0"/>
      <c r="CL1215" s="0"/>
      <c r="CM1215" s="0"/>
      <c r="CN1215" s="0"/>
      <c r="CO1215" s="0"/>
      <c r="CP1215" s="0"/>
      <c r="CQ1215" s="0"/>
      <c r="CR1215" s="0"/>
      <c r="CS1215" s="0"/>
      <c r="CT1215" s="0"/>
      <c r="CU1215" s="0"/>
      <c r="CV1215" s="0"/>
      <c r="CW1215" s="0"/>
      <c r="CX1215" s="0"/>
      <c r="CY1215" s="0"/>
      <c r="CZ1215" s="0"/>
      <c r="DA1215" s="0"/>
      <c r="DB1215" s="0"/>
      <c r="DC1215" s="0"/>
      <c r="DD1215" s="0"/>
      <c r="DE1215" s="0"/>
      <c r="DF1215" s="0"/>
      <c r="DG1215" s="0"/>
      <c r="DH1215" s="0"/>
      <c r="DI1215" s="0"/>
      <c r="DJ1215" s="0"/>
      <c r="DK1215" s="0"/>
      <c r="DL1215" s="0"/>
      <c r="DM1215" s="0"/>
      <c r="DN1215" s="0"/>
      <c r="DO1215" s="0"/>
      <c r="DP1215" s="0"/>
      <c r="DQ1215" s="0"/>
      <c r="DR1215" s="0"/>
      <c r="DS1215" s="0"/>
      <c r="DT1215" s="0"/>
      <c r="DU1215" s="0"/>
      <c r="DV1215" s="0"/>
      <c r="DW1215" s="0"/>
      <c r="DX1215" s="0"/>
      <c r="DY1215" s="0"/>
      <c r="DZ1215" s="0"/>
      <c r="EA1215" s="0"/>
      <c r="EB1215" s="0"/>
      <c r="EC1215" s="0"/>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c r="FA1215" s="0"/>
      <c r="FB1215" s="0"/>
      <c r="FC1215" s="0"/>
      <c r="FD1215" s="0"/>
      <c r="FE1215" s="0"/>
      <c r="FF1215" s="0"/>
      <c r="FG1215" s="0"/>
      <c r="FH1215" s="0"/>
      <c r="FI1215" s="0"/>
      <c r="FJ1215" s="0"/>
      <c r="FK1215" s="0"/>
      <c r="FL1215" s="0"/>
      <c r="FM1215" s="0"/>
      <c r="FN1215" s="0"/>
      <c r="FO1215" s="0"/>
      <c r="FP1215" s="0"/>
      <c r="FQ1215" s="0"/>
      <c r="FR1215" s="0"/>
      <c r="FS1215" s="0"/>
      <c r="FT1215" s="0"/>
      <c r="FU1215" s="0"/>
      <c r="FV1215" s="0"/>
      <c r="FW1215" s="0"/>
      <c r="FX1215" s="0"/>
      <c r="FY1215" s="0"/>
      <c r="FZ1215" s="0"/>
      <c r="GA1215" s="0"/>
      <c r="GB1215" s="0"/>
      <c r="GC1215" s="0"/>
      <c r="GD1215" s="0"/>
      <c r="GE1215" s="0"/>
      <c r="GF1215" s="0"/>
      <c r="GG1215" s="0"/>
      <c r="GH1215" s="0"/>
      <c r="GI1215" s="0"/>
      <c r="GJ1215" s="0"/>
      <c r="GK1215" s="0"/>
      <c r="GL1215" s="0"/>
      <c r="GM1215" s="0"/>
      <c r="GN1215" s="0"/>
      <c r="GO1215" s="0"/>
      <c r="GP1215" s="0"/>
      <c r="GQ1215" s="0"/>
      <c r="GR1215" s="0"/>
      <c r="GS1215" s="0"/>
      <c r="GT1215" s="0"/>
      <c r="GU1215" s="0"/>
      <c r="GV1215" s="0"/>
      <c r="GW1215" s="0"/>
      <c r="GX1215" s="0"/>
      <c r="GY1215" s="0"/>
      <c r="GZ1215" s="0"/>
      <c r="HA1215" s="0"/>
      <c r="HB1215" s="0"/>
      <c r="HC1215" s="0"/>
      <c r="HD1215" s="0"/>
      <c r="HE1215" s="0"/>
      <c r="HF1215" s="0"/>
      <c r="HG1215" s="0"/>
      <c r="HH1215" s="0"/>
      <c r="HI1215" s="0"/>
      <c r="HJ1215" s="0"/>
      <c r="HK1215" s="0"/>
      <c r="HL1215" s="0"/>
      <c r="HM1215" s="0"/>
      <c r="HN1215" s="0"/>
      <c r="HO1215" s="0"/>
      <c r="HP1215" s="0"/>
      <c r="HQ1215" s="0"/>
      <c r="HR1215" s="0"/>
      <c r="HS1215" s="0"/>
      <c r="HT1215" s="0"/>
      <c r="HU1215" s="0"/>
      <c r="HV1215" s="0"/>
      <c r="HW1215" s="0"/>
      <c r="HX1215" s="0"/>
      <c r="HY1215" s="0"/>
      <c r="HZ1215" s="0"/>
      <c r="IA1215" s="0"/>
      <c r="IB1215" s="0"/>
      <c r="IC1215" s="0"/>
      <c r="ID1215" s="0"/>
      <c r="IE1215" s="0"/>
      <c r="IF1215" s="0"/>
      <c r="IG1215" s="0"/>
      <c r="IH1215" s="0"/>
      <c r="II1215" s="0"/>
      <c r="IJ1215" s="0"/>
      <c r="IK1215" s="0"/>
      <c r="IL1215" s="0"/>
      <c r="IM1215" s="0"/>
      <c r="IN1215" s="0"/>
      <c r="IO1215" s="0"/>
      <c r="IP1215" s="0"/>
      <c r="IQ1215" s="0"/>
      <c r="IR1215" s="0"/>
      <c r="IS1215" s="0"/>
      <c r="IT1215" s="0"/>
      <c r="IU1215" s="0"/>
      <c r="IV1215" s="0"/>
      <c r="IW1215" s="0"/>
    </row>
    <row r="1216" customFormat="false" ht="15" hidden="false" customHeight="false" outlineLevel="0" collapsed="false">
      <c r="A1216" s="114" t="s">
        <v>3461</v>
      </c>
      <c r="B1216" s="115" t="s">
        <v>3462</v>
      </c>
      <c r="C1216" s="116" t="s">
        <v>127</v>
      </c>
      <c r="D1216" s="117"/>
      <c r="E1216" s="117" t="n">
        <v>0</v>
      </c>
      <c r="F1216" s="118" t="s">
        <v>49</v>
      </c>
      <c r="G1216" s="118" t="s">
        <v>49</v>
      </c>
      <c r="H1216" s="118" t="n">
        <v>1870</v>
      </c>
      <c r="I1216" s="125" t="s">
        <v>3125</v>
      </c>
      <c r="J1216" s="120" t="n">
        <v>10</v>
      </c>
      <c r="K1216" s="121" t="n">
        <v>6</v>
      </c>
      <c r="L1216" s="126"/>
      <c r="M1216" s="123"/>
      <c r="N1216" s="127"/>
      <c r="O1216" s="123"/>
      <c r="P1216" s="127"/>
      <c r="Q1216" s="124"/>
      <c r="R1216" s="0"/>
      <c r="S1216" s="0"/>
      <c r="T1216" s="0"/>
      <c r="U1216" s="0"/>
      <c r="V1216" s="0"/>
      <c r="W1216" s="0"/>
      <c r="X1216" s="0"/>
      <c r="Y1216" s="0"/>
      <c r="Z1216" s="0"/>
      <c r="AA1216" s="0"/>
      <c r="AB1216" s="0"/>
      <c r="AC1216" s="0"/>
      <c r="AD1216" s="0"/>
      <c r="AE1216" s="0"/>
      <c r="AF1216" s="0"/>
      <c r="AG1216" s="0"/>
      <c r="AH1216" s="0"/>
      <c r="AI1216" s="0"/>
      <c r="AJ1216" s="0"/>
      <c r="AK1216" s="0"/>
      <c r="AL1216" s="0"/>
      <c r="AM1216" s="0"/>
      <c r="AN1216" s="0"/>
      <c r="AO1216" s="0"/>
      <c r="AP1216" s="0"/>
      <c r="AQ1216" s="0"/>
      <c r="AR1216" s="0"/>
      <c r="AS1216" s="0"/>
      <c r="AT1216" s="0"/>
      <c r="AU1216" s="0"/>
      <c r="AV1216" s="0"/>
      <c r="AW1216" s="0"/>
      <c r="AX1216" s="0"/>
      <c r="AY1216" s="0"/>
      <c r="AZ1216" s="0"/>
      <c r="BA1216" s="0"/>
      <c r="BB1216" s="0"/>
      <c r="BC1216" s="0"/>
      <c r="BD1216" s="0"/>
      <c r="BE1216" s="0"/>
      <c r="BF1216" s="0"/>
      <c r="BG1216" s="0"/>
      <c r="BH1216" s="0"/>
      <c r="BI1216" s="0"/>
      <c r="BJ1216" s="0"/>
      <c r="BK1216" s="0"/>
      <c r="BL1216" s="0"/>
      <c r="BM1216" s="0"/>
      <c r="BN1216" s="0"/>
      <c r="BO1216" s="0"/>
      <c r="BP1216" s="0"/>
      <c r="BQ1216" s="0"/>
      <c r="BR1216" s="0"/>
      <c r="BS1216" s="0"/>
      <c r="BT1216" s="0"/>
      <c r="BU1216" s="0"/>
      <c r="BV1216" s="0"/>
      <c r="BW1216" s="0"/>
      <c r="BX1216" s="0"/>
      <c r="BY1216" s="0"/>
      <c r="BZ1216" s="0"/>
      <c r="CA1216" s="0"/>
      <c r="CB1216" s="0"/>
      <c r="CC1216" s="0"/>
      <c r="CD1216" s="0"/>
      <c r="CE1216" s="0"/>
      <c r="CF1216" s="0"/>
      <c r="CG1216" s="0"/>
      <c r="CH1216" s="0"/>
      <c r="CI1216" s="0"/>
      <c r="CJ1216" s="0"/>
      <c r="CK1216" s="0"/>
      <c r="CL1216" s="0"/>
      <c r="CM1216" s="0"/>
      <c r="CN1216" s="0"/>
      <c r="CO1216" s="0"/>
      <c r="CP1216" s="0"/>
      <c r="CQ1216" s="0"/>
      <c r="CR1216" s="0"/>
      <c r="CS1216" s="0"/>
      <c r="CT1216" s="0"/>
      <c r="CU1216" s="0"/>
      <c r="CV1216" s="0"/>
      <c r="CW1216" s="0"/>
      <c r="CX1216" s="0"/>
      <c r="CY1216" s="0"/>
      <c r="CZ1216" s="0"/>
      <c r="DA1216" s="0"/>
      <c r="DB1216" s="0"/>
      <c r="DC1216" s="0"/>
      <c r="DD1216" s="0"/>
      <c r="DE1216" s="0"/>
      <c r="DF1216" s="0"/>
      <c r="DG1216" s="0"/>
      <c r="DH1216" s="0"/>
      <c r="DI1216" s="0"/>
      <c r="DJ1216" s="0"/>
      <c r="DK1216" s="0"/>
      <c r="DL1216" s="0"/>
      <c r="DM1216" s="0"/>
      <c r="DN1216" s="0"/>
      <c r="DO1216" s="0"/>
      <c r="DP1216" s="0"/>
      <c r="DQ1216" s="0"/>
      <c r="DR1216" s="0"/>
      <c r="DS1216" s="0"/>
      <c r="DT1216" s="0"/>
      <c r="DU1216" s="0"/>
      <c r="DV1216" s="0"/>
      <c r="DW1216" s="0"/>
      <c r="DX1216" s="0"/>
      <c r="DY1216" s="0"/>
      <c r="DZ1216" s="0"/>
      <c r="EA1216" s="0"/>
      <c r="EB1216" s="0"/>
      <c r="EC1216" s="0"/>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c r="FA1216" s="0"/>
      <c r="FB1216" s="0"/>
      <c r="FC1216" s="0"/>
      <c r="FD1216" s="0"/>
      <c r="FE1216" s="0"/>
      <c r="FF1216" s="0"/>
      <c r="FG1216" s="0"/>
      <c r="FH1216" s="0"/>
      <c r="FI1216" s="0"/>
      <c r="FJ1216" s="0"/>
      <c r="FK1216" s="0"/>
      <c r="FL1216" s="0"/>
      <c r="FM1216" s="0"/>
      <c r="FN1216" s="0"/>
      <c r="FO1216" s="0"/>
      <c r="FP1216" s="0"/>
      <c r="FQ1216" s="0"/>
      <c r="FR1216" s="0"/>
      <c r="FS1216" s="0"/>
      <c r="FT1216" s="0"/>
      <c r="FU1216" s="0"/>
      <c r="FV1216" s="0"/>
      <c r="FW1216" s="0"/>
      <c r="FX1216" s="0"/>
      <c r="FY1216" s="0"/>
      <c r="FZ1216" s="0"/>
      <c r="GA1216" s="0"/>
      <c r="GB1216" s="0"/>
      <c r="GC1216" s="0"/>
      <c r="GD1216" s="0"/>
      <c r="GE1216" s="0"/>
      <c r="GF1216" s="0"/>
      <c r="GG1216" s="0"/>
      <c r="GH1216" s="0"/>
      <c r="GI1216" s="0"/>
      <c r="GJ1216" s="0"/>
      <c r="GK1216" s="0"/>
      <c r="GL1216" s="0"/>
      <c r="GM1216" s="0"/>
      <c r="GN1216" s="0"/>
      <c r="GO1216" s="0"/>
      <c r="GP1216" s="0"/>
      <c r="GQ1216" s="0"/>
      <c r="GR1216" s="0"/>
      <c r="GS1216" s="0"/>
      <c r="GT1216" s="0"/>
      <c r="GU1216" s="0"/>
      <c r="GV1216" s="0"/>
      <c r="GW1216" s="0"/>
      <c r="GX1216" s="0"/>
      <c r="GY1216" s="0"/>
      <c r="GZ1216" s="0"/>
      <c r="HA1216" s="0"/>
      <c r="HB1216" s="0"/>
      <c r="HC1216" s="0"/>
      <c r="HD1216" s="0"/>
      <c r="HE1216" s="0"/>
      <c r="HF1216" s="0"/>
      <c r="HG1216" s="0"/>
      <c r="HH1216" s="0"/>
      <c r="HI1216" s="0"/>
      <c r="HJ1216" s="0"/>
      <c r="HK1216" s="0"/>
      <c r="HL1216" s="0"/>
      <c r="HM1216" s="0"/>
      <c r="HN1216" s="0"/>
      <c r="HO1216" s="0"/>
      <c r="HP1216" s="0"/>
      <c r="HQ1216" s="0"/>
      <c r="HR1216" s="0"/>
      <c r="HS1216" s="0"/>
      <c r="HT1216" s="0"/>
      <c r="HU1216" s="0"/>
      <c r="HV1216" s="0"/>
      <c r="HW1216" s="0"/>
      <c r="HX1216" s="0"/>
      <c r="HY1216" s="0"/>
      <c r="HZ1216" s="0"/>
      <c r="IA1216" s="0"/>
      <c r="IB1216" s="0"/>
      <c r="IC1216" s="0"/>
      <c r="ID1216" s="0"/>
      <c r="IE1216" s="0"/>
      <c r="IF1216" s="0"/>
      <c r="IG1216" s="0"/>
      <c r="IH1216" s="0"/>
      <c r="II1216" s="0"/>
      <c r="IJ1216" s="0"/>
      <c r="IK1216" s="0"/>
      <c r="IL1216" s="0"/>
      <c r="IM1216" s="0"/>
      <c r="IN1216" s="0"/>
      <c r="IO1216" s="0"/>
      <c r="IP1216" s="0"/>
      <c r="IQ1216" s="0"/>
      <c r="IR1216" s="0"/>
      <c r="IS1216" s="0"/>
      <c r="IT1216" s="0"/>
      <c r="IU1216" s="0"/>
      <c r="IV1216" s="0"/>
      <c r="IW1216" s="0"/>
    </row>
    <row r="1217" customFormat="false" ht="15" hidden="false" customHeight="false" outlineLevel="0" collapsed="false">
      <c r="A1217" s="114" t="s">
        <v>3463</v>
      </c>
      <c r="B1217" s="115" t="s">
        <v>3464</v>
      </c>
      <c r="C1217" s="116" t="s">
        <v>127</v>
      </c>
      <c r="D1217" s="117"/>
      <c r="E1217" s="117" t="n">
        <v>0</v>
      </c>
      <c r="F1217" s="118" t="s">
        <v>49</v>
      </c>
      <c r="G1217" s="118" t="s">
        <v>49</v>
      </c>
      <c r="H1217" s="118" t="n">
        <v>1712</v>
      </c>
      <c r="I1217" s="125" t="s">
        <v>3125</v>
      </c>
      <c r="J1217" s="120" t="n">
        <v>10</v>
      </c>
      <c r="K1217" s="121" t="n">
        <v>6</v>
      </c>
      <c r="L1217" s="126"/>
      <c r="M1217" s="123"/>
      <c r="N1217" s="127"/>
      <c r="O1217" s="123"/>
      <c r="P1217" s="127"/>
      <c r="Q1217" s="124"/>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BO1217" s="0"/>
      <c r="BP1217" s="0"/>
      <c r="BQ1217" s="0"/>
      <c r="BR1217" s="0"/>
      <c r="BS1217" s="0"/>
      <c r="BT1217" s="0"/>
      <c r="BU1217" s="0"/>
      <c r="BV1217" s="0"/>
      <c r="BW1217" s="0"/>
      <c r="BX1217" s="0"/>
      <c r="BY1217" s="0"/>
      <c r="BZ1217" s="0"/>
      <c r="CA1217" s="0"/>
      <c r="CB1217" s="0"/>
      <c r="CC1217" s="0"/>
      <c r="CD1217" s="0"/>
      <c r="CE1217" s="0"/>
      <c r="CF1217" s="0"/>
      <c r="CG1217" s="0"/>
      <c r="CH1217" s="0"/>
      <c r="CI1217" s="0"/>
      <c r="CJ1217" s="0"/>
      <c r="CK1217" s="0"/>
      <c r="CL1217" s="0"/>
      <c r="CM1217" s="0"/>
      <c r="CN1217" s="0"/>
      <c r="CO1217" s="0"/>
      <c r="CP1217" s="0"/>
      <c r="CQ1217" s="0"/>
      <c r="CR1217" s="0"/>
      <c r="CS1217" s="0"/>
      <c r="CT1217" s="0"/>
      <c r="CU1217" s="0"/>
      <c r="CV1217" s="0"/>
      <c r="CW1217" s="0"/>
      <c r="CX1217" s="0"/>
      <c r="CY1217" s="0"/>
      <c r="CZ1217" s="0"/>
      <c r="DA1217" s="0"/>
      <c r="DB1217" s="0"/>
      <c r="DC1217" s="0"/>
      <c r="DD1217" s="0"/>
      <c r="DE1217" s="0"/>
      <c r="DF1217" s="0"/>
      <c r="DG1217" s="0"/>
      <c r="DH1217" s="0"/>
      <c r="DI1217" s="0"/>
      <c r="DJ1217" s="0"/>
      <c r="DK1217" s="0"/>
      <c r="DL1217" s="0"/>
      <c r="DM1217" s="0"/>
      <c r="DN1217" s="0"/>
      <c r="DO1217" s="0"/>
      <c r="DP1217" s="0"/>
      <c r="DQ1217" s="0"/>
      <c r="DR1217" s="0"/>
      <c r="DS1217" s="0"/>
      <c r="DT1217" s="0"/>
      <c r="DU1217" s="0"/>
      <c r="DV1217" s="0"/>
      <c r="DW1217" s="0"/>
      <c r="DX1217" s="0"/>
      <c r="DY1217" s="0"/>
      <c r="DZ1217" s="0"/>
      <c r="EA1217" s="0"/>
      <c r="EB1217" s="0"/>
      <c r="EC1217" s="0"/>
      <c r="ED1217" s="0"/>
      <c r="EE1217" s="0"/>
      <c r="EF1217" s="0"/>
      <c r="EG1217" s="0"/>
      <c r="EH1217" s="0"/>
      <c r="EI1217" s="0"/>
      <c r="EJ1217" s="0"/>
      <c r="EK1217" s="0"/>
      <c r="EL1217" s="0"/>
      <c r="EM1217" s="0"/>
      <c r="EN1217" s="0"/>
      <c r="EO1217" s="0"/>
      <c r="EP1217" s="0"/>
      <c r="EQ1217" s="0"/>
      <c r="ER1217" s="0"/>
      <c r="ES1217" s="0"/>
      <c r="ET1217" s="0"/>
      <c r="EU1217" s="0"/>
      <c r="EV1217" s="0"/>
      <c r="EW1217" s="0"/>
      <c r="EX1217" s="0"/>
      <c r="EY1217" s="0"/>
      <c r="EZ1217" s="0"/>
      <c r="FA1217" s="0"/>
      <c r="FB1217" s="0"/>
      <c r="FC1217" s="0"/>
      <c r="FD1217" s="0"/>
      <c r="FE1217" s="0"/>
      <c r="FF1217" s="0"/>
      <c r="FG1217" s="0"/>
      <c r="FH1217" s="0"/>
      <c r="FI1217" s="0"/>
      <c r="FJ1217" s="0"/>
      <c r="FK1217" s="0"/>
      <c r="FL1217" s="0"/>
      <c r="FM1217" s="0"/>
      <c r="FN1217" s="0"/>
      <c r="FO1217" s="0"/>
      <c r="FP1217" s="0"/>
      <c r="FQ1217" s="0"/>
      <c r="FR1217" s="0"/>
      <c r="FS1217" s="0"/>
      <c r="FT1217" s="0"/>
      <c r="FU1217" s="0"/>
      <c r="FV1217" s="0"/>
      <c r="FW1217" s="0"/>
      <c r="FX1217" s="0"/>
      <c r="FY1217" s="0"/>
      <c r="FZ1217" s="0"/>
      <c r="GA1217" s="0"/>
      <c r="GB1217" s="0"/>
      <c r="GC1217" s="0"/>
      <c r="GD1217" s="0"/>
      <c r="GE1217" s="0"/>
      <c r="GF1217" s="0"/>
      <c r="GG1217" s="0"/>
      <c r="GH1217" s="0"/>
      <c r="GI1217" s="0"/>
      <c r="GJ1217" s="0"/>
      <c r="GK1217" s="0"/>
      <c r="GL1217" s="0"/>
      <c r="GM1217" s="0"/>
      <c r="GN1217" s="0"/>
      <c r="GO1217" s="0"/>
      <c r="GP1217" s="0"/>
      <c r="GQ1217" s="0"/>
      <c r="GR1217" s="0"/>
      <c r="GS1217" s="0"/>
      <c r="GT1217" s="0"/>
      <c r="GU1217" s="0"/>
      <c r="GV1217" s="0"/>
      <c r="GW1217" s="0"/>
      <c r="GX1217" s="0"/>
      <c r="GY1217" s="0"/>
      <c r="GZ1217" s="0"/>
      <c r="HA1217" s="0"/>
      <c r="HB1217" s="0"/>
      <c r="HC1217" s="0"/>
      <c r="HD1217" s="0"/>
      <c r="HE1217" s="0"/>
      <c r="HF1217" s="0"/>
      <c r="HG1217" s="0"/>
      <c r="HH1217" s="0"/>
      <c r="HI1217" s="0"/>
      <c r="HJ1217" s="0"/>
      <c r="HK1217" s="0"/>
      <c r="HL1217" s="0"/>
      <c r="HM1217" s="0"/>
      <c r="HN1217" s="0"/>
      <c r="HO1217" s="0"/>
      <c r="HP1217" s="0"/>
      <c r="HQ1217" s="0"/>
      <c r="HR1217" s="0"/>
      <c r="HS1217" s="0"/>
      <c r="HT1217" s="0"/>
      <c r="HU1217" s="0"/>
      <c r="HV1217" s="0"/>
      <c r="HW1217" s="0"/>
      <c r="HX1217" s="0"/>
      <c r="HY1217" s="0"/>
      <c r="HZ1217" s="0"/>
      <c r="IA1217" s="0"/>
      <c r="IB1217" s="0"/>
      <c r="IC1217" s="0"/>
      <c r="ID1217" s="0"/>
      <c r="IE1217" s="0"/>
      <c r="IF1217" s="0"/>
      <c r="IG1217" s="0"/>
      <c r="IH1217" s="0"/>
      <c r="II1217" s="0"/>
      <c r="IJ1217" s="0"/>
      <c r="IK1217" s="0"/>
      <c r="IL1217" s="0"/>
      <c r="IM1217" s="0"/>
      <c r="IN1217" s="0"/>
      <c r="IO1217" s="0"/>
      <c r="IP1217" s="0"/>
      <c r="IQ1217" s="0"/>
      <c r="IR1217" s="0"/>
      <c r="IS1217" s="0"/>
      <c r="IT1217" s="0"/>
      <c r="IU1217" s="0"/>
      <c r="IV1217" s="0"/>
      <c r="IW1217" s="0"/>
    </row>
    <row r="1218" customFormat="false" ht="15" hidden="false" customHeight="false" outlineLevel="0" collapsed="false">
      <c r="A1218" s="114" t="s">
        <v>3465</v>
      </c>
      <c r="B1218" s="115" t="s">
        <v>3466</v>
      </c>
      <c r="C1218" s="116" t="s">
        <v>127</v>
      </c>
      <c r="D1218" s="117"/>
      <c r="E1218" s="117" t="n">
        <v>0</v>
      </c>
      <c r="F1218" s="118" t="s">
        <v>49</v>
      </c>
      <c r="G1218" s="118" t="s">
        <v>49</v>
      </c>
      <c r="H1218" s="118" t="n">
        <v>34447</v>
      </c>
      <c r="I1218" s="125" t="s">
        <v>3125</v>
      </c>
      <c r="J1218" s="120" t="n">
        <v>10</v>
      </c>
      <c r="K1218" s="121" t="n">
        <v>6</v>
      </c>
      <c r="L1218" s="126"/>
      <c r="M1218" s="123"/>
      <c r="N1218" s="127"/>
      <c r="O1218" s="123"/>
      <c r="P1218" s="127"/>
      <c r="Q1218" s="124"/>
      <c r="R1218" s="0"/>
      <c r="S1218" s="0"/>
      <c r="T1218" s="0"/>
      <c r="U1218" s="0"/>
      <c r="V1218" s="0"/>
      <c r="W1218" s="0"/>
      <c r="X1218" s="0"/>
      <c r="Y1218" s="0"/>
      <c r="Z1218" s="0"/>
      <c r="AA1218" s="0"/>
      <c r="AB1218" s="0"/>
      <c r="AC1218" s="0"/>
      <c r="AD1218" s="0"/>
      <c r="AE1218" s="0"/>
      <c r="AF1218" s="0"/>
      <c r="AG1218" s="0"/>
      <c r="AH1218" s="0"/>
      <c r="AI1218" s="0"/>
      <c r="AJ1218" s="0"/>
      <c r="AK1218" s="0"/>
      <c r="AL1218" s="0"/>
      <c r="AM1218" s="0"/>
      <c r="AN1218" s="0"/>
      <c r="AO1218" s="0"/>
      <c r="AP1218" s="0"/>
      <c r="AQ1218" s="0"/>
      <c r="AR1218" s="0"/>
      <c r="AS1218" s="0"/>
      <c r="AT1218" s="0"/>
      <c r="AU1218" s="0"/>
      <c r="AV1218" s="0"/>
      <c r="AW1218" s="0"/>
      <c r="AX1218" s="0"/>
      <c r="AY1218" s="0"/>
      <c r="AZ1218" s="0"/>
      <c r="BA1218" s="0"/>
      <c r="BB1218" s="0"/>
      <c r="BC1218" s="0"/>
      <c r="BD1218" s="0"/>
      <c r="BE1218" s="0"/>
      <c r="BF1218" s="0"/>
      <c r="BG1218" s="0"/>
      <c r="BH1218" s="0"/>
      <c r="BI1218" s="0"/>
      <c r="BJ1218" s="0"/>
      <c r="BK1218" s="0"/>
      <c r="BL1218" s="0"/>
      <c r="BM1218" s="0"/>
      <c r="BN1218" s="0"/>
      <c r="BO1218" s="0"/>
      <c r="BP1218" s="0"/>
      <c r="BQ1218" s="0"/>
      <c r="BR1218" s="0"/>
      <c r="BS1218" s="0"/>
      <c r="BT1218" s="0"/>
      <c r="BU1218" s="0"/>
      <c r="BV1218" s="0"/>
      <c r="BW1218" s="0"/>
      <c r="BX1218" s="0"/>
      <c r="BY1218" s="0"/>
      <c r="BZ1218" s="0"/>
      <c r="CA1218" s="0"/>
      <c r="CB1218" s="0"/>
      <c r="CC1218" s="0"/>
      <c r="CD1218" s="0"/>
      <c r="CE1218" s="0"/>
      <c r="CF1218" s="0"/>
      <c r="CG1218" s="0"/>
      <c r="CH1218" s="0"/>
      <c r="CI1218" s="0"/>
      <c r="CJ1218" s="0"/>
      <c r="CK1218" s="0"/>
      <c r="CL1218" s="0"/>
      <c r="CM1218" s="0"/>
      <c r="CN1218" s="0"/>
      <c r="CO1218" s="0"/>
      <c r="CP1218" s="0"/>
      <c r="CQ1218" s="0"/>
      <c r="CR1218" s="0"/>
      <c r="CS1218" s="0"/>
      <c r="CT1218" s="0"/>
      <c r="CU1218" s="0"/>
      <c r="CV1218" s="0"/>
      <c r="CW1218" s="0"/>
      <c r="CX1218" s="0"/>
      <c r="CY1218" s="0"/>
      <c r="CZ1218" s="0"/>
      <c r="DA1218" s="0"/>
      <c r="DB1218" s="0"/>
      <c r="DC1218" s="0"/>
      <c r="DD1218" s="0"/>
      <c r="DE1218" s="0"/>
      <c r="DF1218" s="0"/>
      <c r="DG1218" s="0"/>
      <c r="DH1218" s="0"/>
      <c r="DI1218" s="0"/>
      <c r="DJ1218" s="0"/>
      <c r="DK1218" s="0"/>
      <c r="DL1218" s="0"/>
      <c r="DM1218" s="0"/>
      <c r="DN1218" s="0"/>
      <c r="DO1218" s="0"/>
      <c r="DP1218" s="0"/>
      <c r="DQ1218" s="0"/>
      <c r="DR1218" s="0"/>
      <c r="DS1218" s="0"/>
      <c r="DT1218" s="0"/>
      <c r="DU1218" s="0"/>
      <c r="DV1218" s="0"/>
      <c r="DW1218" s="0"/>
      <c r="DX1218" s="0"/>
      <c r="DY1218" s="0"/>
      <c r="DZ1218" s="0"/>
      <c r="EA1218" s="0"/>
      <c r="EB1218" s="0"/>
      <c r="EC1218" s="0"/>
      <c r="ED1218" s="0"/>
      <c r="EE1218" s="0"/>
      <c r="EF1218" s="0"/>
      <c r="EG1218" s="0"/>
      <c r="EH1218" s="0"/>
      <c r="EI1218" s="0"/>
      <c r="EJ1218" s="0"/>
      <c r="EK1218" s="0"/>
      <c r="EL1218" s="0"/>
      <c r="EM1218" s="0"/>
      <c r="EN1218" s="0"/>
      <c r="EO1218" s="0"/>
      <c r="EP1218" s="0"/>
      <c r="EQ1218" s="0"/>
      <c r="ER1218" s="0"/>
      <c r="ES1218" s="0"/>
      <c r="ET1218" s="0"/>
      <c r="EU1218" s="0"/>
      <c r="EV1218" s="0"/>
      <c r="EW1218" s="0"/>
      <c r="EX1218" s="0"/>
      <c r="EY1218" s="0"/>
      <c r="EZ1218" s="0"/>
      <c r="FA1218" s="0"/>
      <c r="FB1218" s="0"/>
      <c r="FC1218" s="0"/>
      <c r="FD1218" s="0"/>
      <c r="FE1218" s="0"/>
      <c r="FF1218" s="0"/>
      <c r="FG1218" s="0"/>
      <c r="FH1218" s="0"/>
      <c r="FI1218" s="0"/>
      <c r="FJ1218" s="0"/>
      <c r="FK1218" s="0"/>
      <c r="FL1218" s="0"/>
      <c r="FM1218" s="0"/>
      <c r="FN1218" s="0"/>
      <c r="FO1218" s="0"/>
      <c r="FP1218" s="0"/>
      <c r="FQ1218" s="0"/>
      <c r="FR1218" s="0"/>
      <c r="FS1218" s="0"/>
      <c r="FT1218" s="0"/>
      <c r="FU1218" s="0"/>
      <c r="FV1218" s="0"/>
      <c r="FW1218" s="0"/>
      <c r="FX1218" s="0"/>
      <c r="FY1218" s="0"/>
      <c r="FZ1218" s="0"/>
      <c r="GA1218" s="0"/>
      <c r="GB1218" s="0"/>
      <c r="GC1218" s="0"/>
      <c r="GD1218" s="0"/>
      <c r="GE1218" s="0"/>
      <c r="GF1218" s="0"/>
      <c r="GG1218" s="0"/>
      <c r="GH1218" s="0"/>
      <c r="GI1218" s="0"/>
      <c r="GJ1218" s="0"/>
      <c r="GK1218" s="0"/>
      <c r="GL1218" s="0"/>
      <c r="GM1218" s="0"/>
      <c r="GN1218" s="0"/>
      <c r="GO1218" s="0"/>
      <c r="GP1218" s="0"/>
      <c r="GQ1218" s="0"/>
      <c r="GR1218" s="0"/>
      <c r="GS1218" s="0"/>
      <c r="GT1218" s="0"/>
      <c r="GU1218" s="0"/>
      <c r="GV1218" s="0"/>
      <c r="GW1218" s="0"/>
      <c r="GX1218" s="0"/>
      <c r="GY1218" s="0"/>
      <c r="GZ1218" s="0"/>
      <c r="HA1218" s="0"/>
      <c r="HB1218" s="0"/>
      <c r="HC1218" s="0"/>
      <c r="HD1218" s="0"/>
      <c r="HE1218" s="0"/>
      <c r="HF1218" s="0"/>
      <c r="HG1218" s="0"/>
      <c r="HH1218" s="0"/>
      <c r="HI1218" s="0"/>
      <c r="HJ1218" s="0"/>
      <c r="HK1218" s="0"/>
      <c r="HL1218" s="0"/>
      <c r="HM1218" s="0"/>
      <c r="HN1218" s="0"/>
      <c r="HO1218" s="0"/>
      <c r="HP1218" s="0"/>
      <c r="HQ1218" s="0"/>
      <c r="HR1218" s="0"/>
      <c r="HS1218" s="0"/>
      <c r="HT1218" s="0"/>
      <c r="HU1218" s="0"/>
      <c r="HV1218" s="0"/>
      <c r="HW1218" s="0"/>
      <c r="HX1218" s="0"/>
      <c r="HY1218" s="0"/>
      <c r="HZ1218" s="0"/>
      <c r="IA1218" s="0"/>
      <c r="IB1218" s="0"/>
      <c r="IC1218" s="0"/>
      <c r="ID1218" s="0"/>
      <c r="IE1218" s="0"/>
      <c r="IF1218" s="0"/>
      <c r="IG1218" s="0"/>
      <c r="IH1218" s="0"/>
      <c r="II1218" s="0"/>
      <c r="IJ1218" s="0"/>
      <c r="IK1218" s="0"/>
      <c r="IL1218" s="0"/>
      <c r="IM1218" s="0"/>
      <c r="IN1218" s="0"/>
      <c r="IO1218" s="0"/>
      <c r="IP1218" s="0"/>
      <c r="IQ1218" s="0"/>
      <c r="IR1218" s="0"/>
      <c r="IS1218" s="0"/>
      <c r="IT1218" s="0"/>
      <c r="IU1218" s="0"/>
      <c r="IV1218" s="0"/>
      <c r="IW1218" s="0"/>
    </row>
    <row r="1219" customFormat="false" ht="15" hidden="false" customHeight="false" outlineLevel="0" collapsed="false">
      <c r="A1219" s="114" t="s">
        <v>3467</v>
      </c>
      <c r="B1219" s="115" t="s">
        <v>3468</v>
      </c>
      <c r="C1219" s="116" t="s">
        <v>127</v>
      </c>
      <c r="D1219" s="117"/>
      <c r="E1219" s="117" t="n">
        <v>0</v>
      </c>
      <c r="F1219" s="118" t="s">
        <v>49</v>
      </c>
      <c r="G1219" s="118" t="s">
        <v>49</v>
      </c>
      <c r="H1219" s="118" t="n">
        <v>1949</v>
      </c>
      <c r="I1219" s="125" t="s">
        <v>3125</v>
      </c>
      <c r="J1219" s="120" t="n">
        <v>10</v>
      </c>
      <c r="K1219" s="121" t="n">
        <v>6</v>
      </c>
      <c r="L1219" s="126"/>
      <c r="M1219" s="123"/>
      <c r="N1219" s="127"/>
      <c r="O1219" s="123"/>
      <c r="P1219" s="127"/>
      <c r="Q1219" s="124"/>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BO1219" s="0"/>
      <c r="BP1219" s="0"/>
      <c r="BQ1219" s="0"/>
      <c r="BR1219" s="0"/>
      <c r="BS1219" s="0"/>
      <c r="BT1219" s="0"/>
      <c r="BU1219" s="0"/>
      <c r="BV1219" s="0"/>
      <c r="BW1219" s="0"/>
      <c r="BX1219" s="0"/>
      <c r="BY1219" s="0"/>
      <c r="BZ1219" s="0"/>
      <c r="CA1219" s="0"/>
      <c r="CB1219" s="0"/>
      <c r="CC1219" s="0"/>
      <c r="CD1219" s="0"/>
      <c r="CE1219" s="0"/>
      <c r="CF1219" s="0"/>
      <c r="CG1219" s="0"/>
      <c r="CH1219" s="0"/>
      <c r="CI1219" s="0"/>
      <c r="CJ1219" s="0"/>
      <c r="CK1219" s="0"/>
      <c r="CL1219" s="0"/>
      <c r="CM1219" s="0"/>
      <c r="CN1219" s="0"/>
      <c r="CO1219" s="0"/>
      <c r="CP1219" s="0"/>
      <c r="CQ1219" s="0"/>
      <c r="CR1219" s="0"/>
      <c r="CS1219" s="0"/>
      <c r="CT1219" s="0"/>
      <c r="CU1219" s="0"/>
      <c r="CV1219" s="0"/>
      <c r="CW1219" s="0"/>
      <c r="CX1219" s="0"/>
      <c r="CY1219" s="0"/>
      <c r="CZ1219" s="0"/>
      <c r="DA1219" s="0"/>
      <c r="DB1219" s="0"/>
      <c r="DC1219" s="0"/>
      <c r="DD1219" s="0"/>
      <c r="DE1219" s="0"/>
      <c r="DF1219" s="0"/>
      <c r="DG1219" s="0"/>
      <c r="DH1219" s="0"/>
      <c r="DI1219" s="0"/>
      <c r="DJ1219" s="0"/>
      <c r="DK1219" s="0"/>
      <c r="DL1219" s="0"/>
      <c r="DM1219" s="0"/>
      <c r="DN1219" s="0"/>
      <c r="DO1219" s="0"/>
      <c r="DP1219" s="0"/>
      <c r="DQ1219" s="0"/>
      <c r="DR1219" s="0"/>
      <c r="DS1219" s="0"/>
      <c r="DT1219" s="0"/>
      <c r="DU1219" s="0"/>
      <c r="DV1219" s="0"/>
      <c r="DW1219" s="0"/>
      <c r="DX1219" s="0"/>
      <c r="DY1219" s="0"/>
      <c r="DZ1219" s="0"/>
      <c r="EA1219" s="0"/>
      <c r="EB1219" s="0"/>
      <c r="EC1219" s="0"/>
      <c r="ED1219" s="0"/>
      <c r="EE1219" s="0"/>
      <c r="EF1219" s="0"/>
      <c r="EG1219" s="0"/>
      <c r="EH1219" s="0"/>
      <c r="EI1219" s="0"/>
      <c r="EJ1219" s="0"/>
      <c r="EK1219" s="0"/>
      <c r="EL1219" s="0"/>
      <c r="EM1219" s="0"/>
      <c r="EN1219" s="0"/>
      <c r="EO1219" s="0"/>
      <c r="EP1219" s="0"/>
      <c r="EQ1219" s="0"/>
      <c r="ER1219" s="0"/>
      <c r="ES1219" s="0"/>
      <c r="ET1219" s="0"/>
      <c r="EU1219" s="0"/>
      <c r="EV1219" s="0"/>
      <c r="EW1219" s="0"/>
      <c r="EX1219" s="0"/>
      <c r="EY1219" s="0"/>
      <c r="EZ1219" s="0"/>
      <c r="FA1219" s="0"/>
      <c r="FB1219" s="0"/>
      <c r="FC1219" s="0"/>
      <c r="FD1219" s="0"/>
      <c r="FE1219" s="0"/>
      <c r="FF1219" s="0"/>
      <c r="FG1219" s="0"/>
      <c r="FH1219" s="0"/>
      <c r="FI1219" s="0"/>
      <c r="FJ1219" s="0"/>
      <c r="FK1219" s="0"/>
      <c r="FL1219" s="0"/>
      <c r="FM1219" s="0"/>
      <c r="FN1219" s="0"/>
      <c r="FO1219" s="0"/>
      <c r="FP1219" s="0"/>
      <c r="FQ1219" s="0"/>
      <c r="FR1219" s="0"/>
      <c r="FS1219" s="0"/>
      <c r="FT1219" s="0"/>
      <c r="FU1219" s="0"/>
      <c r="FV1219" s="0"/>
      <c r="FW1219" s="0"/>
      <c r="FX1219" s="0"/>
      <c r="FY1219" s="0"/>
      <c r="FZ1219" s="0"/>
      <c r="GA1219" s="0"/>
      <c r="GB1219" s="0"/>
      <c r="GC1219" s="0"/>
      <c r="GD1219" s="0"/>
      <c r="GE1219" s="0"/>
      <c r="GF1219" s="0"/>
      <c r="GG1219" s="0"/>
      <c r="GH1219" s="0"/>
      <c r="GI1219" s="0"/>
      <c r="GJ1219" s="0"/>
      <c r="GK1219" s="0"/>
      <c r="GL1219" s="0"/>
      <c r="GM1219" s="0"/>
      <c r="GN1219" s="0"/>
      <c r="GO1219" s="0"/>
      <c r="GP1219" s="0"/>
      <c r="GQ1219" s="0"/>
      <c r="GR1219" s="0"/>
      <c r="GS1219" s="0"/>
      <c r="GT1219" s="0"/>
      <c r="GU1219" s="0"/>
      <c r="GV1219" s="0"/>
      <c r="GW1219" s="0"/>
      <c r="GX1219" s="0"/>
      <c r="GY1219" s="0"/>
      <c r="GZ1219" s="0"/>
      <c r="HA1219" s="0"/>
      <c r="HB1219" s="0"/>
      <c r="HC1219" s="0"/>
      <c r="HD1219" s="0"/>
      <c r="HE1219" s="0"/>
      <c r="HF1219" s="0"/>
      <c r="HG1219" s="0"/>
      <c r="HH1219" s="0"/>
      <c r="HI1219" s="0"/>
      <c r="HJ1219" s="0"/>
      <c r="HK1219" s="0"/>
      <c r="HL1219" s="0"/>
      <c r="HM1219" s="0"/>
      <c r="HN1219" s="0"/>
      <c r="HO1219" s="0"/>
      <c r="HP1219" s="0"/>
      <c r="HQ1219" s="0"/>
      <c r="HR1219" s="0"/>
      <c r="HS1219" s="0"/>
      <c r="HT1219" s="0"/>
      <c r="HU1219" s="0"/>
      <c r="HV1219" s="0"/>
      <c r="HW1219" s="0"/>
      <c r="HX1219" s="0"/>
      <c r="HY1219" s="0"/>
      <c r="HZ1219" s="0"/>
      <c r="IA1219" s="0"/>
      <c r="IB1219" s="0"/>
      <c r="IC1219" s="0"/>
      <c r="ID1219" s="0"/>
      <c r="IE1219" s="0"/>
      <c r="IF1219" s="0"/>
      <c r="IG1219" s="0"/>
      <c r="IH1219" s="0"/>
      <c r="II1219" s="0"/>
      <c r="IJ1219" s="0"/>
      <c r="IK1219" s="0"/>
      <c r="IL1219" s="0"/>
      <c r="IM1219" s="0"/>
      <c r="IN1219" s="0"/>
      <c r="IO1219" s="0"/>
      <c r="IP1219" s="0"/>
      <c r="IQ1219" s="0"/>
      <c r="IR1219" s="0"/>
      <c r="IS1219" s="0"/>
      <c r="IT1219" s="0"/>
      <c r="IU1219" s="0"/>
      <c r="IV1219" s="0"/>
      <c r="IW1219" s="0"/>
    </row>
    <row r="1220" customFormat="false" ht="15" hidden="false" customHeight="false" outlineLevel="0" collapsed="false">
      <c r="A1220" s="114" t="s">
        <v>3469</v>
      </c>
      <c r="B1220" s="115" t="s">
        <v>3470</v>
      </c>
      <c r="C1220" s="116" t="s">
        <v>127</v>
      </c>
      <c r="D1220" s="117"/>
      <c r="E1220" s="117" t="n">
        <v>0</v>
      </c>
      <c r="F1220" s="118" t="s">
        <v>49</v>
      </c>
      <c r="G1220" s="118" t="s">
        <v>49</v>
      </c>
      <c r="H1220" s="118" t="n">
        <v>1749</v>
      </c>
      <c r="I1220" s="125" t="s">
        <v>3125</v>
      </c>
      <c r="J1220" s="120" t="n">
        <v>10</v>
      </c>
      <c r="K1220" s="121" t="n">
        <v>6</v>
      </c>
      <c r="L1220" s="126"/>
      <c r="M1220" s="123"/>
      <c r="N1220" s="127"/>
      <c r="O1220" s="123"/>
      <c r="P1220" s="127"/>
      <c r="Q1220" s="124"/>
      <c r="R1220" s="0"/>
      <c r="S1220" s="0"/>
      <c r="T1220" s="0"/>
      <c r="U1220" s="0"/>
      <c r="V1220" s="0"/>
      <c r="W1220" s="0"/>
      <c r="X1220" s="0"/>
      <c r="Y1220" s="0"/>
      <c r="Z1220" s="0"/>
      <c r="AA1220" s="0"/>
      <c r="AB1220" s="0"/>
      <c r="AC1220" s="0"/>
      <c r="AD1220" s="0"/>
      <c r="AE1220" s="0"/>
      <c r="AF1220" s="0"/>
      <c r="AG1220" s="0"/>
      <c r="AH1220" s="0"/>
      <c r="AI1220" s="0"/>
      <c r="AJ1220" s="0"/>
      <c r="AK1220" s="0"/>
      <c r="AL1220" s="0"/>
      <c r="AM1220" s="0"/>
      <c r="AN1220" s="0"/>
      <c r="AO1220" s="0"/>
      <c r="AP1220" s="0"/>
      <c r="AQ1220" s="0"/>
      <c r="AR1220" s="0"/>
      <c r="AS1220" s="0"/>
      <c r="AT1220" s="0"/>
      <c r="AU1220" s="0"/>
      <c r="AV1220" s="0"/>
      <c r="AW1220" s="0"/>
      <c r="AX1220" s="0"/>
      <c r="AY1220" s="0"/>
      <c r="AZ1220" s="0"/>
      <c r="BA1220" s="0"/>
      <c r="BB1220" s="0"/>
      <c r="BC1220" s="0"/>
      <c r="BD1220" s="0"/>
      <c r="BE1220" s="0"/>
      <c r="BF1220" s="0"/>
      <c r="BG1220" s="0"/>
      <c r="BH1220" s="0"/>
      <c r="BI1220" s="0"/>
      <c r="BJ1220" s="0"/>
      <c r="BK1220" s="0"/>
      <c r="BL1220" s="0"/>
      <c r="BM1220" s="0"/>
      <c r="BN1220" s="0"/>
      <c r="BO1220" s="0"/>
      <c r="BP1220" s="0"/>
      <c r="BQ1220" s="0"/>
      <c r="BR1220" s="0"/>
      <c r="BS1220" s="0"/>
      <c r="BT1220" s="0"/>
      <c r="BU1220" s="0"/>
      <c r="BV1220" s="0"/>
      <c r="BW1220" s="0"/>
      <c r="BX1220" s="0"/>
      <c r="BY1220" s="0"/>
      <c r="BZ1220" s="0"/>
      <c r="CA1220" s="0"/>
      <c r="CB1220" s="0"/>
      <c r="CC1220" s="0"/>
      <c r="CD1220" s="0"/>
      <c r="CE1220" s="0"/>
      <c r="CF1220" s="0"/>
      <c r="CG1220" s="0"/>
      <c r="CH1220" s="0"/>
      <c r="CI1220" s="0"/>
      <c r="CJ1220" s="0"/>
      <c r="CK1220" s="0"/>
      <c r="CL1220" s="0"/>
      <c r="CM1220" s="0"/>
      <c r="CN1220" s="0"/>
      <c r="CO1220" s="0"/>
      <c r="CP1220" s="0"/>
      <c r="CQ1220" s="0"/>
      <c r="CR1220" s="0"/>
      <c r="CS1220" s="0"/>
      <c r="CT1220" s="0"/>
      <c r="CU1220" s="0"/>
      <c r="CV1220" s="0"/>
      <c r="CW1220" s="0"/>
      <c r="CX1220" s="0"/>
      <c r="CY1220" s="0"/>
      <c r="CZ1220" s="0"/>
      <c r="DA1220" s="0"/>
      <c r="DB1220" s="0"/>
      <c r="DC1220" s="0"/>
      <c r="DD1220" s="0"/>
      <c r="DE1220" s="0"/>
      <c r="DF1220" s="0"/>
      <c r="DG1220" s="0"/>
      <c r="DH1220" s="0"/>
      <c r="DI1220" s="0"/>
      <c r="DJ1220" s="0"/>
      <c r="DK1220" s="0"/>
      <c r="DL1220" s="0"/>
      <c r="DM1220" s="0"/>
      <c r="DN1220" s="0"/>
      <c r="DO1220" s="0"/>
      <c r="DP1220" s="0"/>
      <c r="DQ1220" s="0"/>
      <c r="DR1220" s="0"/>
      <c r="DS1220" s="0"/>
      <c r="DT1220" s="0"/>
      <c r="DU1220" s="0"/>
      <c r="DV1220" s="0"/>
      <c r="DW1220" s="0"/>
      <c r="DX1220" s="0"/>
      <c r="DY1220" s="0"/>
      <c r="DZ1220" s="0"/>
      <c r="EA1220" s="0"/>
      <c r="EB1220" s="0"/>
      <c r="EC1220" s="0"/>
      <c r="ED1220" s="0"/>
      <c r="EE1220" s="0"/>
      <c r="EF1220" s="0"/>
      <c r="EG1220" s="0"/>
      <c r="EH1220" s="0"/>
      <c r="EI1220" s="0"/>
      <c r="EJ1220" s="0"/>
      <c r="EK1220" s="0"/>
      <c r="EL1220" s="0"/>
      <c r="EM1220" s="0"/>
      <c r="EN1220" s="0"/>
      <c r="EO1220" s="0"/>
      <c r="EP1220" s="0"/>
      <c r="EQ1220" s="0"/>
      <c r="ER1220" s="0"/>
      <c r="ES1220" s="0"/>
      <c r="ET1220" s="0"/>
      <c r="EU1220" s="0"/>
      <c r="EV1220" s="0"/>
      <c r="EW1220" s="0"/>
      <c r="EX1220" s="0"/>
      <c r="EY1220" s="0"/>
      <c r="EZ1220" s="0"/>
      <c r="FA1220" s="0"/>
      <c r="FB1220" s="0"/>
      <c r="FC1220" s="0"/>
      <c r="FD1220" s="0"/>
      <c r="FE1220" s="0"/>
      <c r="FF1220" s="0"/>
      <c r="FG1220" s="0"/>
      <c r="FH1220" s="0"/>
      <c r="FI1220" s="0"/>
      <c r="FJ1220" s="0"/>
      <c r="FK1220" s="0"/>
      <c r="FL1220" s="0"/>
      <c r="FM1220" s="0"/>
      <c r="FN1220" s="0"/>
      <c r="FO1220" s="0"/>
      <c r="FP1220" s="0"/>
      <c r="FQ1220" s="0"/>
      <c r="FR1220" s="0"/>
      <c r="FS1220" s="0"/>
      <c r="FT1220" s="0"/>
      <c r="FU1220" s="0"/>
      <c r="FV1220" s="0"/>
      <c r="FW1220" s="0"/>
      <c r="FX1220" s="0"/>
      <c r="FY1220" s="0"/>
      <c r="FZ1220" s="0"/>
      <c r="GA1220" s="0"/>
      <c r="GB1220" s="0"/>
      <c r="GC1220" s="0"/>
      <c r="GD1220" s="0"/>
      <c r="GE1220" s="0"/>
      <c r="GF1220" s="0"/>
      <c r="GG1220" s="0"/>
      <c r="GH1220" s="0"/>
      <c r="GI1220" s="0"/>
      <c r="GJ1220" s="0"/>
      <c r="GK1220" s="0"/>
      <c r="GL1220" s="0"/>
      <c r="GM1220" s="0"/>
      <c r="GN1220" s="0"/>
      <c r="GO1220" s="0"/>
      <c r="GP1220" s="0"/>
      <c r="GQ1220" s="0"/>
      <c r="GR1220" s="0"/>
      <c r="GS1220" s="0"/>
      <c r="GT1220" s="0"/>
      <c r="GU1220" s="0"/>
      <c r="GV1220" s="0"/>
      <c r="GW1220" s="0"/>
      <c r="GX1220" s="0"/>
      <c r="GY1220" s="0"/>
      <c r="GZ1220" s="0"/>
      <c r="HA1220" s="0"/>
      <c r="HB1220" s="0"/>
      <c r="HC1220" s="0"/>
      <c r="HD1220" s="0"/>
      <c r="HE1220" s="0"/>
      <c r="HF1220" s="0"/>
      <c r="HG1220" s="0"/>
      <c r="HH1220" s="0"/>
      <c r="HI1220" s="0"/>
      <c r="HJ1220" s="0"/>
      <c r="HK1220" s="0"/>
      <c r="HL1220" s="0"/>
      <c r="HM1220" s="0"/>
      <c r="HN1220" s="0"/>
      <c r="HO1220" s="0"/>
      <c r="HP1220" s="0"/>
      <c r="HQ1220" s="0"/>
      <c r="HR1220" s="0"/>
      <c r="HS1220" s="0"/>
      <c r="HT1220" s="0"/>
      <c r="HU1220" s="0"/>
      <c r="HV1220" s="0"/>
      <c r="HW1220" s="0"/>
      <c r="HX1220" s="0"/>
      <c r="HY1220" s="0"/>
      <c r="HZ1220" s="0"/>
      <c r="IA1220" s="0"/>
      <c r="IB1220" s="0"/>
      <c r="IC1220" s="0"/>
      <c r="ID1220" s="0"/>
      <c r="IE1220" s="0"/>
      <c r="IF1220" s="0"/>
      <c r="IG1220" s="0"/>
      <c r="IH1220" s="0"/>
      <c r="II1220" s="0"/>
      <c r="IJ1220" s="0"/>
      <c r="IK1220" s="0"/>
      <c r="IL1220" s="0"/>
      <c r="IM1220" s="0"/>
      <c r="IN1220" s="0"/>
      <c r="IO1220" s="0"/>
      <c r="IP1220" s="0"/>
      <c r="IQ1220" s="0"/>
      <c r="IR1220" s="0"/>
      <c r="IS1220" s="0"/>
      <c r="IT1220" s="0"/>
      <c r="IU1220" s="0"/>
      <c r="IV1220" s="0"/>
      <c r="IW1220" s="0"/>
    </row>
    <row r="1221" customFormat="false" ht="15" hidden="false" customHeight="false" outlineLevel="0" collapsed="false">
      <c r="A1221" s="114" t="s">
        <v>3471</v>
      </c>
      <c r="B1221" s="115" t="s">
        <v>3472</v>
      </c>
      <c r="C1221" s="116" t="s">
        <v>127</v>
      </c>
      <c r="D1221" s="117"/>
      <c r="E1221" s="117" t="n">
        <v>0</v>
      </c>
      <c r="F1221" s="118" t="s">
        <v>49</v>
      </c>
      <c r="G1221" s="118" t="s">
        <v>49</v>
      </c>
      <c r="H1221" s="118" t="n">
        <v>29931</v>
      </c>
      <c r="I1221" s="125" t="s">
        <v>3125</v>
      </c>
      <c r="J1221" s="120" t="n">
        <v>10</v>
      </c>
      <c r="K1221" s="121" t="n">
        <v>6</v>
      </c>
      <c r="L1221" s="126"/>
      <c r="M1221" s="123"/>
      <c r="N1221" s="127"/>
      <c r="O1221" s="123"/>
      <c r="P1221" s="127"/>
      <c r="Q1221" s="124"/>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BO1221" s="0"/>
      <c r="BP1221" s="0"/>
      <c r="BQ1221" s="0"/>
      <c r="BR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c r="DY1221" s="0"/>
      <c r="DZ1221" s="0"/>
      <c r="EA1221" s="0"/>
      <c r="EB1221" s="0"/>
      <c r="EC1221" s="0"/>
      <c r="ED1221" s="0"/>
      <c r="EE1221" s="0"/>
      <c r="EF1221" s="0"/>
      <c r="EG1221" s="0"/>
      <c r="EH1221" s="0"/>
      <c r="EI1221" s="0"/>
      <c r="EJ1221" s="0"/>
      <c r="EK1221" s="0"/>
      <c r="EL1221" s="0"/>
      <c r="EM1221" s="0"/>
      <c r="EN1221" s="0"/>
      <c r="EO1221" s="0"/>
      <c r="EP1221" s="0"/>
      <c r="EQ1221" s="0"/>
      <c r="ER1221" s="0"/>
      <c r="ES1221" s="0"/>
      <c r="ET1221" s="0"/>
      <c r="EU1221" s="0"/>
      <c r="EV1221" s="0"/>
      <c r="EW1221" s="0"/>
      <c r="EX1221" s="0"/>
      <c r="EY1221" s="0"/>
      <c r="EZ1221" s="0"/>
      <c r="FA1221" s="0"/>
      <c r="FB1221" s="0"/>
      <c r="FC1221" s="0"/>
      <c r="FD1221" s="0"/>
      <c r="FE1221" s="0"/>
      <c r="FF1221" s="0"/>
      <c r="FG1221" s="0"/>
      <c r="FH1221" s="0"/>
      <c r="FI1221" s="0"/>
      <c r="FJ1221" s="0"/>
      <c r="FK1221" s="0"/>
      <c r="FL1221" s="0"/>
      <c r="FM1221" s="0"/>
      <c r="FN1221" s="0"/>
      <c r="FO1221" s="0"/>
      <c r="FP1221" s="0"/>
      <c r="FQ1221" s="0"/>
      <c r="FR1221" s="0"/>
      <c r="FS1221" s="0"/>
      <c r="FT1221" s="0"/>
      <c r="FU1221" s="0"/>
      <c r="FV1221" s="0"/>
      <c r="FW1221" s="0"/>
      <c r="FX1221" s="0"/>
      <c r="FY1221" s="0"/>
      <c r="FZ1221" s="0"/>
      <c r="GA1221" s="0"/>
      <c r="GB1221" s="0"/>
      <c r="GC1221" s="0"/>
      <c r="GD1221" s="0"/>
      <c r="GE1221" s="0"/>
      <c r="GF1221" s="0"/>
      <c r="GG1221" s="0"/>
      <c r="GH1221" s="0"/>
      <c r="GI1221" s="0"/>
      <c r="GJ1221" s="0"/>
      <c r="GK1221" s="0"/>
      <c r="GL1221" s="0"/>
      <c r="GM1221" s="0"/>
      <c r="GN1221" s="0"/>
      <c r="GO1221" s="0"/>
      <c r="GP1221" s="0"/>
      <c r="GQ1221" s="0"/>
      <c r="GR1221" s="0"/>
      <c r="GS1221" s="0"/>
      <c r="GT1221" s="0"/>
      <c r="GU1221" s="0"/>
      <c r="GV1221" s="0"/>
      <c r="GW1221" s="0"/>
      <c r="GX1221" s="0"/>
      <c r="GY1221" s="0"/>
      <c r="GZ1221" s="0"/>
      <c r="HA1221" s="0"/>
      <c r="HB1221" s="0"/>
      <c r="HC1221" s="0"/>
      <c r="HD1221" s="0"/>
      <c r="HE1221" s="0"/>
      <c r="HF1221" s="0"/>
      <c r="HG1221" s="0"/>
      <c r="HH1221" s="0"/>
      <c r="HI1221" s="0"/>
      <c r="HJ1221" s="0"/>
      <c r="HK1221" s="0"/>
      <c r="HL1221" s="0"/>
      <c r="HM1221" s="0"/>
      <c r="HN1221" s="0"/>
      <c r="HO1221" s="0"/>
      <c r="HP1221" s="0"/>
      <c r="HQ1221" s="0"/>
      <c r="HR1221" s="0"/>
      <c r="HS1221" s="0"/>
      <c r="HT1221" s="0"/>
      <c r="HU1221" s="0"/>
      <c r="HV1221" s="0"/>
      <c r="HW1221" s="0"/>
      <c r="HX1221" s="0"/>
      <c r="HY1221" s="0"/>
      <c r="HZ1221" s="0"/>
      <c r="IA1221" s="0"/>
      <c r="IB1221" s="0"/>
      <c r="IC1221" s="0"/>
      <c r="ID1221" s="0"/>
      <c r="IE1221" s="0"/>
      <c r="IF1221" s="0"/>
      <c r="IG1221" s="0"/>
      <c r="IH1221" s="0"/>
      <c r="II1221" s="0"/>
      <c r="IJ1221" s="0"/>
      <c r="IK1221" s="0"/>
      <c r="IL1221" s="0"/>
      <c r="IM1221" s="0"/>
      <c r="IN1221" s="0"/>
      <c r="IO1221" s="0"/>
      <c r="IP1221" s="0"/>
      <c r="IQ1221" s="0"/>
      <c r="IR1221" s="0"/>
      <c r="IS1221" s="0"/>
      <c r="IT1221" s="0"/>
      <c r="IU1221" s="0"/>
      <c r="IV1221" s="0"/>
      <c r="IW1221" s="0"/>
    </row>
    <row r="1222" customFormat="false" ht="15" hidden="false" customHeight="true" outlineLevel="0" collapsed="false">
      <c r="A1222" s="114" t="s">
        <v>3473</v>
      </c>
      <c r="B1222" s="115" t="s">
        <v>3474</v>
      </c>
      <c r="C1222" s="116" t="s">
        <v>127</v>
      </c>
      <c r="D1222" s="117"/>
      <c r="E1222" s="117" t="n">
        <v>0</v>
      </c>
      <c r="F1222" s="118" t="s">
        <v>49</v>
      </c>
      <c r="G1222" s="118" t="s">
        <v>49</v>
      </c>
      <c r="H1222" s="118" t="n">
        <v>32035</v>
      </c>
      <c r="I1222" s="125" t="s">
        <v>3125</v>
      </c>
      <c r="J1222" s="120" t="n">
        <v>10</v>
      </c>
      <c r="K1222" s="121" t="n">
        <v>6</v>
      </c>
      <c r="L1222" s="126"/>
      <c r="M1222" s="123"/>
      <c r="N1222" s="127"/>
      <c r="O1222" s="123"/>
      <c r="P1222" s="127"/>
      <c r="Q1222" s="124"/>
      <c r="R1222" s="0"/>
      <c r="S1222" s="0"/>
      <c r="T1222" s="0"/>
      <c r="U1222" s="0"/>
      <c r="V1222" s="0"/>
      <c r="W1222" s="0"/>
      <c r="X1222" s="0"/>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K1222" s="0"/>
      <c r="BL1222" s="0"/>
      <c r="BM1222" s="0"/>
      <c r="BN1222" s="0"/>
      <c r="BO1222" s="0"/>
      <c r="BP1222" s="0"/>
      <c r="BQ1222" s="0"/>
      <c r="BR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c r="DY1222" s="0"/>
      <c r="DZ1222" s="0"/>
      <c r="EA1222" s="0"/>
      <c r="EB1222" s="0"/>
      <c r="EC1222" s="0"/>
      <c r="ED1222" s="0"/>
      <c r="EE1222" s="0"/>
      <c r="EF1222" s="0"/>
      <c r="EG1222" s="0"/>
      <c r="EH1222" s="0"/>
      <c r="EI1222" s="0"/>
      <c r="EJ1222" s="0"/>
      <c r="EK1222" s="0"/>
      <c r="EL1222" s="0"/>
      <c r="EM1222" s="0"/>
      <c r="EN1222" s="0"/>
      <c r="EO1222" s="0"/>
      <c r="EP1222" s="0"/>
      <c r="EQ1222" s="0"/>
      <c r="ER1222" s="0"/>
      <c r="ES1222" s="0"/>
      <c r="ET1222" s="0"/>
      <c r="EU1222" s="0"/>
      <c r="EV1222" s="0"/>
      <c r="EW1222" s="0"/>
      <c r="EX1222" s="0"/>
      <c r="EY1222" s="0"/>
      <c r="EZ1222" s="0"/>
      <c r="FA1222" s="0"/>
      <c r="FB1222" s="0"/>
      <c r="FC1222" s="0"/>
      <c r="FD1222" s="0"/>
      <c r="FE1222" s="0"/>
      <c r="FF1222" s="0"/>
      <c r="FG1222" s="0"/>
      <c r="FH1222" s="0"/>
      <c r="FI1222" s="0"/>
      <c r="FJ1222" s="0"/>
      <c r="FK1222" s="0"/>
      <c r="FL1222" s="0"/>
      <c r="FM1222" s="0"/>
      <c r="FN1222" s="0"/>
      <c r="FO1222" s="0"/>
      <c r="FP1222" s="0"/>
      <c r="FQ1222" s="0"/>
      <c r="FR1222" s="0"/>
      <c r="FS1222" s="0"/>
      <c r="FT1222" s="0"/>
      <c r="FU1222" s="0"/>
      <c r="FV1222" s="0"/>
      <c r="FW1222" s="0"/>
      <c r="FX1222" s="0"/>
      <c r="FY1222" s="0"/>
      <c r="FZ1222" s="0"/>
      <c r="GA1222" s="0"/>
      <c r="GB1222" s="0"/>
      <c r="GC1222" s="0"/>
      <c r="GD1222" s="0"/>
      <c r="GE1222" s="0"/>
      <c r="GF1222" s="0"/>
      <c r="GG1222" s="0"/>
      <c r="GH1222" s="0"/>
      <c r="GI1222" s="0"/>
      <c r="GJ1222" s="0"/>
      <c r="GK1222" s="0"/>
      <c r="GL1222" s="0"/>
      <c r="GM1222" s="0"/>
      <c r="GN1222" s="0"/>
      <c r="GO1222" s="0"/>
      <c r="GP1222" s="0"/>
      <c r="GQ1222" s="0"/>
      <c r="GR1222" s="0"/>
      <c r="GS1222" s="0"/>
      <c r="GT1222" s="0"/>
      <c r="GU1222" s="0"/>
      <c r="GV1222" s="0"/>
      <c r="GW1222" s="0"/>
      <c r="GX1222" s="0"/>
      <c r="GY1222" s="0"/>
      <c r="GZ1222" s="0"/>
      <c r="HA1222" s="0"/>
      <c r="HB1222" s="0"/>
      <c r="HC1222" s="0"/>
      <c r="HD1222" s="0"/>
      <c r="HE1222" s="0"/>
      <c r="HF1222" s="0"/>
      <c r="HG1222" s="0"/>
      <c r="HH1222" s="0"/>
      <c r="HI1222" s="0"/>
      <c r="HJ1222" s="0"/>
      <c r="HK1222" s="0"/>
      <c r="HL1222" s="0"/>
      <c r="HM1222" s="0"/>
      <c r="HN1222" s="0"/>
      <c r="HO1222" s="0"/>
      <c r="HP1222" s="0"/>
      <c r="HQ1222" s="0"/>
      <c r="HR1222" s="0"/>
      <c r="HS1222" s="0"/>
      <c r="HT1222" s="0"/>
      <c r="HU1222" s="0"/>
      <c r="HV1222" s="0"/>
      <c r="HW1222" s="0"/>
      <c r="HX1222" s="0"/>
      <c r="HY1222" s="0"/>
      <c r="HZ1222" s="0"/>
      <c r="IA1222" s="0"/>
      <c r="IB1222" s="0"/>
      <c r="IC1222" s="0"/>
      <c r="ID1222" s="0"/>
      <c r="IE1222" s="0"/>
      <c r="IF1222" s="0"/>
      <c r="IG1222" s="0"/>
      <c r="IH1222" s="0"/>
      <c r="II1222" s="0"/>
      <c r="IJ1222" s="0"/>
      <c r="IK1222" s="0"/>
      <c r="IL1222" s="0"/>
      <c r="IM1222" s="0"/>
      <c r="IN1222" s="0"/>
      <c r="IO1222" s="0"/>
      <c r="IP1222" s="0"/>
      <c r="IQ1222" s="0"/>
      <c r="IR1222" s="0"/>
      <c r="IS1222" s="0"/>
      <c r="IT1222" s="0"/>
      <c r="IU1222" s="0"/>
      <c r="IV1222" s="0"/>
      <c r="IW1222" s="0"/>
    </row>
    <row r="1223" customFormat="false" ht="15" hidden="false" customHeight="false" outlineLevel="0" collapsed="false">
      <c r="A1223" s="114" t="s">
        <v>3475</v>
      </c>
      <c r="B1223" s="115" t="s">
        <v>3476</v>
      </c>
      <c r="C1223" s="116" t="s">
        <v>127</v>
      </c>
      <c r="D1223" s="117"/>
      <c r="E1223" s="117" t="n">
        <v>0</v>
      </c>
      <c r="F1223" s="118" t="s">
        <v>49</v>
      </c>
      <c r="G1223" s="118" t="s">
        <v>49</v>
      </c>
      <c r="H1223" s="118" t="n">
        <v>30106</v>
      </c>
      <c r="I1223" s="125" t="s">
        <v>3125</v>
      </c>
      <c r="J1223" s="120" t="n">
        <v>10</v>
      </c>
      <c r="K1223" s="121" t="n">
        <v>6</v>
      </c>
      <c r="L1223" s="126"/>
      <c r="M1223" s="123"/>
      <c r="N1223" s="127"/>
      <c r="O1223" s="123"/>
      <c r="P1223" s="127"/>
      <c r="Q1223" s="124"/>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BO1223" s="0"/>
      <c r="BP1223" s="0"/>
      <c r="BQ1223" s="0"/>
      <c r="BR1223" s="0"/>
      <c r="BS1223" s="0"/>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0"/>
      <c r="DY1223" s="0"/>
      <c r="DZ1223" s="0"/>
      <c r="EA1223" s="0"/>
      <c r="EB1223" s="0"/>
      <c r="EC1223" s="0"/>
      <c r="ED1223" s="0"/>
      <c r="EE1223" s="0"/>
      <c r="EF1223" s="0"/>
      <c r="EG1223" s="0"/>
      <c r="EH1223" s="0"/>
      <c r="EI1223" s="0"/>
      <c r="EJ1223" s="0"/>
      <c r="EK1223" s="0"/>
      <c r="EL1223" s="0"/>
      <c r="EM1223" s="0"/>
      <c r="EN1223" s="0"/>
      <c r="EO1223" s="0"/>
      <c r="EP1223" s="0"/>
      <c r="EQ1223" s="0"/>
      <c r="ER1223" s="0"/>
      <c r="ES1223" s="0"/>
      <c r="ET1223" s="0"/>
      <c r="EU1223" s="0"/>
      <c r="EV1223" s="0"/>
      <c r="EW1223" s="0"/>
      <c r="EX1223" s="0"/>
      <c r="EY1223" s="0"/>
      <c r="EZ1223" s="0"/>
      <c r="FA1223" s="0"/>
      <c r="FB1223" s="0"/>
      <c r="FC1223" s="0"/>
      <c r="FD1223" s="0"/>
      <c r="FE1223" s="0"/>
      <c r="FF1223" s="0"/>
      <c r="FG1223" s="0"/>
      <c r="FH1223" s="0"/>
      <c r="FI1223" s="0"/>
      <c r="FJ1223" s="0"/>
      <c r="FK1223" s="0"/>
      <c r="FL1223" s="0"/>
      <c r="FM1223" s="0"/>
      <c r="FN1223" s="0"/>
      <c r="FO1223" s="0"/>
      <c r="FP1223" s="0"/>
      <c r="FQ1223" s="0"/>
      <c r="FR1223" s="0"/>
      <c r="FS1223" s="0"/>
      <c r="FT1223" s="0"/>
      <c r="FU1223" s="0"/>
      <c r="FV1223" s="0"/>
      <c r="FW1223" s="0"/>
      <c r="FX1223" s="0"/>
      <c r="FY1223" s="0"/>
      <c r="FZ1223" s="0"/>
      <c r="GA1223" s="0"/>
      <c r="GB1223" s="0"/>
      <c r="GC1223" s="0"/>
      <c r="GD1223" s="0"/>
      <c r="GE1223" s="0"/>
      <c r="GF1223" s="0"/>
      <c r="GG1223" s="0"/>
      <c r="GH1223" s="0"/>
      <c r="GI1223" s="0"/>
      <c r="GJ1223" s="0"/>
      <c r="GK1223" s="0"/>
      <c r="GL1223" s="0"/>
      <c r="GM1223" s="0"/>
      <c r="GN1223" s="0"/>
      <c r="GO1223" s="0"/>
      <c r="GP1223" s="0"/>
      <c r="GQ1223" s="0"/>
      <c r="GR1223" s="0"/>
      <c r="GS1223" s="0"/>
      <c r="GT1223" s="0"/>
      <c r="GU1223" s="0"/>
      <c r="GV1223" s="0"/>
      <c r="GW1223" s="0"/>
      <c r="GX1223" s="0"/>
      <c r="GY1223" s="0"/>
      <c r="GZ1223" s="0"/>
      <c r="HA1223" s="0"/>
      <c r="HB1223" s="0"/>
      <c r="HC1223" s="0"/>
      <c r="HD1223" s="0"/>
      <c r="HE1223" s="0"/>
      <c r="HF1223" s="0"/>
      <c r="HG1223" s="0"/>
      <c r="HH1223" s="0"/>
      <c r="HI1223" s="0"/>
      <c r="HJ1223" s="0"/>
      <c r="HK1223" s="0"/>
      <c r="HL1223" s="0"/>
      <c r="HM1223" s="0"/>
      <c r="HN1223" s="0"/>
      <c r="HO1223" s="0"/>
      <c r="HP1223" s="0"/>
      <c r="HQ1223" s="0"/>
      <c r="HR1223" s="0"/>
      <c r="HS1223" s="0"/>
      <c r="HT1223" s="0"/>
      <c r="HU1223" s="0"/>
      <c r="HV1223" s="0"/>
      <c r="HW1223" s="0"/>
      <c r="HX1223" s="0"/>
      <c r="HY1223" s="0"/>
      <c r="HZ1223" s="0"/>
      <c r="IA1223" s="0"/>
      <c r="IB1223" s="0"/>
      <c r="IC1223" s="0"/>
      <c r="ID1223" s="0"/>
      <c r="IE1223" s="0"/>
      <c r="IF1223" s="0"/>
      <c r="IG1223" s="0"/>
      <c r="IH1223" s="0"/>
      <c r="II1223" s="0"/>
      <c r="IJ1223" s="0"/>
      <c r="IK1223" s="0"/>
      <c r="IL1223" s="0"/>
      <c r="IM1223" s="0"/>
      <c r="IN1223" s="0"/>
      <c r="IO1223" s="0"/>
      <c r="IP1223" s="0"/>
      <c r="IQ1223" s="0"/>
      <c r="IR1223" s="0"/>
      <c r="IS1223" s="0"/>
      <c r="IT1223" s="0"/>
      <c r="IU1223" s="0"/>
      <c r="IV1223" s="0"/>
      <c r="IW1223" s="0"/>
    </row>
    <row r="1224" customFormat="false" ht="15" hidden="false" customHeight="false" outlineLevel="0" collapsed="false">
      <c r="A1224" s="114" t="s">
        <v>3477</v>
      </c>
      <c r="B1224" s="115" t="s">
        <v>3478</v>
      </c>
      <c r="C1224" s="116" t="s">
        <v>127</v>
      </c>
      <c r="D1224" s="117"/>
      <c r="E1224" s="117" t="n">
        <v>0</v>
      </c>
      <c r="F1224" s="118" t="s">
        <v>49</v>
      </c>
      <c r="G1224" s="118" t="s">
        <v>49</v>
      </c>
      <c r="H1224" s="118" t="n">
        <v>1995</v>
      </c>
      <c r="I1224" s="125" t="s">
        <v>3125</v>
      </c>
      <c r="J1224" s="120" t="n">
        <v>10</v>
      </c>
      <c r="K1224" s="121" t="n">
        <v>6</v>
      </c>
      <c r="L1224" s="126"/>
      <c r="M1224" s="123"/>
      <c r="N1224" s="127"/>
      <c r="O1224" s="123"/>
      <c r="P1224" s="127"/>
      <c r="Q1224" s="124"/>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0"/>
      <c r="BK1224" s="0"/>
      <c r="BL1224" s="0"/>
      <c r="BM1224" s="0"/>
      <c r="BN1224" s="0"/>
      <c r="BO1224" s="0"/>
      <c r="BP1224" s="0"/>
      <c r="BQ1224" s="0"/>
      <c r="BR1224" s="0"/>
      <c r="BS1224" s="0"/>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0"/>
      <c r="DY1224" s="0"/>
      <c r="DZ1224" s="0"/>
      <c r="EA1224" s="0"/>
      <c r="EB1224" s="0"/>
      <c r="EC1224" s="0"/>
      <c r="ED1224" s="0"/>
      <c r="EE1224" s="0"/>
      <c r="EF1224" s="0"/>
      <c r="EG1224" s="0"/>
      <c r="EH1224" s="0"/>
      <c r="EI1224" s="0"/>
      <c r="EJ1224" s="0"/>
      <c r="EK1224" s="0"/>
      <c r="EL1224" s="0"/>
      <c r="EM1224" s="0"/>
      <c r="EN1224" s="0"/>
      <c r="EO1224" s="0"/>
      <c r="EP1224" s="0"/>
      <c r="EQ1224" s="0"/>
      <c r="ER1224" s="0"/>
      <c r="ES1224" s="0"/>
      <c r="ET1224" s="0"/>
      <c r="EU1224" s="0"/>
      <c r="EV1224" s="0"/>
      <c r="EW1224" s="0"/>
      <c r="EX1224" s="0"/>
      <c r="EY1224" s="0"/>
      <c r="EZ1224" s="0"/>
      <c r="FA1224" s="0"/>
      <c r="FB1224" s="0"/>
      <c r="FC1224" s="0"/>
      <c r="FD1224" s="0"/>
      <c r="FE1224" s="0"/>
      <c r="FF1224" s="0"/>
      <c r="FG1224" s="0"/>
      <c r="FH1224" s="0"/>
      <c r="FI1224" s="0"/>
      <c r="FJ1224" s="0"/>
      <c r="FK1224" s="0"/>
      <c r="FL1224" s="0"/>
      <c r="FM1224" s="0"/>
      <c r="FN1224" s="0"/>
      <c r="FO1224" s="0"/>
      <c r="FP1224" s="0"/>
      <c r="FQ1224" s="0"/>
      <c r="FR1224" s="0"/>
      <c r="FS1224" s="0"/>
      <c r="FT1224" s="0"/>
      <c r="FU1224" s="0"/>
      <c r="FV1224" s="0"/>
      <c r="FW1224" s="0"/>
      <c r="FX1224" s="0"/>
      <c r="FY1224" s="0"/>
      <c r="FZ1224" s="0"/>
      <c r="GA1224" s="0"/>
      <c r="GB1224" s="0"/>
      <c r="GC1224" s="0"/>
      <c r="GD1224" s="0"/>
      <c r="GE1224" s="0"/>
      <c r="GF1224" s="0"/>
      <c r="GG1224" s="0"/>
      <c r="GH1224" s="0"/>
      <c r="GI1224" s="0"/>
      <c r="GJ1224" s="0"/>
      <c r="GK1224" s="0"/>
      <c r="GL1224" s="0"/>
      <c r="GM1224" s="0"/>
      <c r="GN1224" s="0"/>
      <c r="GO1224" s="0"/>
      <c r="GP1224" s="0"/>
      <c r="GQ1224" s="0"/>
      <c r="GR1224" s="0"/>
      <c r="GS1224" s="0"/>
      <c r="GT1224" s="0"/>
      <c r="GU1224" s="0"/>
      <c r="GV1224" s="0"/>
      <c r="GW1224" s="0"/>
      <c r="GX1224" s="0"/>
      <c r="GY1224" s="0"/>
      <c r="GZ1224" s="0"/>
      <c r="HA1224" s="0"/>
      <c r="HB1224" s="0"/>
      <c r="HC1224" s="0"/>
      <c r="HD1224" s="0"/>
      <c r="HE1224" s="0"/>
      <c r="HF1224" s="0"/>
      <c r="HG1224" s="0"/>
      <c r="HH1224" s="0"/>
      <c r="HI1224" s="0"/>
      <c r="HJ1224" s="0"/>
      <c r="HK1224" s="0"/>
      <c r="HL1224" s="0"/>
      <c r="HM1224" s="0"/>
      <c r="HN1224" s="0"/>
      <c r="HO1224" s="0"/>
      <c r="HP1224" s="0"/>
      <c r="HQ1224" s="0"/>
      <c r="HR1224" s="0"/>
      <c r="HS1224" s="0"/>
      <c r="HT1224" s="0"/>
      <c r="HU1224" s="0"/>
      <c r="HV1224" s="0"/>
      <c r="HW1224" s="0"/>
      <c r="HX1224" s="0"/>
      <c r="HY1224" s="0"/>
      <c r="HZ1224" s="0"/>
      <c r="IA1224" s="0"/>
      <c r="IB1224" s="0"/>
      <c r="IC1224" s="0"/>
      <c r="ID1224" s="0"/>
      <c r="IE1224" s="0"/>
      <c r="IF1224" s="0"/>
      <c r="IG1224" s="0"/>
      <c r="IH1224" s="0"/>
      <c r="II1224" s="0"/>
      <c r="IJ1224" s="0"/>
      <c r="IK1224" s="0"/>
      <c r="IL1224" s="0"/>
      <c r="IM1224" s="0"/>
      <c r="IN1224" s="0"/>
      <c r="IO1224" s="0"/>
      <c r="IP1224" s="0"/>
      <c r="IQ1224" s="0"/>
      <c r="IR1224" s="0"/>
      <c r="IS1224" s="0"/>
      <c r="IT1224" s="0"/>
      <c r="IU1224" s="0"/>
      <c r="IV1224" s="0"/>
      <c r="IW1224" s="0"/>
    </row>
    <row r="1225" customFormat="false" ht="15" hidden="false" customHeight="false" outlineLevel="0" collapsed="false">
      <c r="A1225" s="114" t="s">
        <v>3479</v>
      </c>
      <c r="B1225" s="115" t="s">
        <v>3480</v>
      </c>
      <c r="C1225" s="116" t="s">
        <v>127</v>
      </c>
      <c r="D1225" s="117"/>
      <c r="E1225" s="117" t="n">
        <v>0</v>
      </c>
      <c r="F1225" s="118" t="s">
        <v>49</v>
      </c>
      <c r="G1225" s="118" t="s">
        <v>49</v>
      </c>
      <c r="H1225" s="118" t="n">
        <v>1963</v>
      </c>
      <c r="I1225" s="125" t="s">
        <v>3125</v>
      </c>
      <c r="J1225" s="120" t="n">
        <v>10</v>
      </c>
      <c r="K1225" s="121" t="n">
        <v>6</v>
      </c>
      <c r="L1225" s="126"/>
      <c r="M1225" s="123"/>
      <c r="N1225" s="127"/>
      <c r="O1225" s="123"/>
      <c r="P1225" s="127"/>
      <c r="Q1225" s="124"/>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BO1225" s="0"/>
      <c r="BP1225" s="0"/>
      <c r="BQ1225" s="0"/>
      <c r="BR1225" s="0"/>
      <c r="BS1225" s="0"/>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0"/>
      <c r="DY1225" s="0"/>
      <c r="DZ1225" s="0"/>
      <c r="EA1225" s="0"/>
      <c r="EB1225" s="0"/>
      <c r="EC1225" s="0"/>
      <c r="ED1225" s="0"/>
      <c r="EE1225" s="0"/>
      <c r="EF1225" s="0"/>
      <c r="EG1225" s="0"/>
      <c r="EH1225" s="0"/>
      <c r="EI1225" s="0"/>
      <c r="EJ1225" s="0"/>
      <c r="EK1225" s="0"/>
      <c r="EL1225" s="0"/>
      <c r="EM1225" s="0"/>
      <c r="EN1225" s="0"/>
      <c r="EO1225" s="0"/>
      <c r="EP1225" s="0"/>
      <c r="EQ1225" s="0"/>
      <c r="ER1225" s="0"/>
      <c r="ES1225" s="0"/>
      <c r="ET1225" s="0"/>
      <c r="EU1225" s="0"/>
      <c r="EV1225" s="0"/>
      <c r="EW1225" s="0"/>
      <c r="EX1225" s="0"/>
      <c r="EY1225" s="0"/>
      <c r="EZ1225" s="0"/>
      <c r="FA1225" s="0"/>
      <c r="FB1225" s="0"/>
      <c r="FC1225" s="0"/>
      <c r="FD1225" s="0"/>
      <c r="FE1225" s="0"/>
      <c r="FF1225" s="0"/>
      <c r="FG1225" s="0"/>
      <c r="FH1225" s="0"/>
      <c r="FI1225" s="0"/>
      <c r="FJ1225" s="0"/>
      <c r="FK1225" s="0"/>
      <c r="FL1225" s="0"/>
      <c r="FM1225" s="0"/>
      <c r="FN1225" s="0"/>
      <c r="FO1225" s="0"/>
      <c r="FP1225" s="0"/>
      <c r="FQ1225" s="0"/>
      <c r="FR1225" s="0"/>
      <c r="FS1225" s="0"/>
      <c r="FT1225" s="0"/>
      <c r="FU1225" s="0"/>
      <c r="FV1225" s="0"/>
      <c r="FW1225" s="0"/>
      <c r="FX1225" s="0"/>
      <c r="FY1225" s="0"/>
      <c r="FZ1225" s="0"/>
      <c r="GA1225" s="0"/>
      <c r="GB1225" s="0"/>
      <c r="GC1225" s="0"/>
      <c r="GD1225" s="0"/>
      <c r="GE1225" s="0"/>
      <c r="GF1225" s="0"/>
      <c r="GG1225" s="0"/>
      <c r="GH1225" s="0"/>
      <c r="GI1225" s="0"/>
      <c r="GJ1225" s="0"/>
      <c r="GK1225" s="0"/>
      <c r="GL1225" s="0"/>
      <c r="GM1225" s="0"/>
      <c r="GN1225" s="0"/>
      <c r="GO1225" s="0"/>
      <c r="GP1225" s="0"/>
      <c r="GQ1225" s="0"/>
      <c r="GR1225" s="0"/>
      <c r="GS1225" s="0"/>
      <c r="GT1225" s="0"/>
      <c r="GU1225" s="0"/>
      <c r="GV1225" s="0"/>
      <c r="GW1225" s="0"/>
      <c r="GX1225" s="0"/>
      <c r="GY1225" s="0"/>
      <c r="GZ1225" s="0"/>
      <c r="HA1225" s="0"/>
      <c r="HB1225" s="0"/>
      <c r="HC1225" s="0"/>
      <c r="HD1225" s="0"/>
      <c r="HE1225" s="0"/>
      <c r="HF1225" s="0"/>
      <c r="HG1225" s="0"/>
      <c r="HH1225" s="0"/>
      <c r="HI1225" s="0"/>
      <c r="HJ1225" s="0"/>
      <c r="HK1225" s="0"/>
      <c r="HL1225" s="0"/>
      <c r="HM1225" s="0"/>
      <c r="HN1225" s="0"/>
      <c r="HO1225" s="0"/>
      <c r="HP1225" s="0"/>
      <c r="HQ1225" s="0"/>
      <c r="HR1225" s="0"/>
      <c r="HS1225" s="0"/>
      <c r="HT1225" s="0"/>
      <c r="HU1225" s="0"/>
      <c r="HV1225" s="0"/>
      <c r="HW1225" s="0"/>
      <c r="HX1225" s="0"/>
      <c r="HY1225" s="0"/>
      <c r="HZ1225" s="0"/>
      <c r="IA1225" s="0"/>
      <c r="IB1225" s="0"/>
      <c r="IC1225" s="0"/>
      <c r="ID1225" s="0"/>
      <c r="IE1225" s="0"/>
      <c r="IF1225" s="0"/>
      <c r="IG1225" s="0"/>
      <c r="IH1225" s="0"/>
      <c r="II1225" s="0"/>
      <c r="IJ1225" s="0"/>
      <c r="IK1225" s="0"/>
      <c r="IL1225" s="0"/>
      <c r="IM1225" s="0"/>
      <c r="IN1225" s="0"/>
      <c r="IO1225" s="0"/>
      <c r="IP1225" s="0"/>
      <c r="IQ1225" s="0"/>
      <c r="IR1225" s="0"/>
      <c r="IS1225" s="0"/>
      <c r="IT1225" s="0"/>
      <c r="IU1225" s="0"/>
      <c r="IV1225" s="0"/>
      <c r="IW1225" s="0"/>
    </row>
    <row r="1226" customFormat="false" ht="15" hidden="false" customHeight="false" outlineLevel="0" collapsed="false">
      <c r="A1226" s="114" t="s">
        <v>3481</v>
      </c>
      <c r="B1226" s="115" t="s">
        <v>3482</v>
      </c>
      <c r="C1226" s="116" t="s">
        <v>127</v>
      </c>
      <c r="D1226" s="117"/>
      <c r="E1226" s="117" t="n">
        <v>0</v>
      </c>
      <c r="F1226" s="118" t="s">
        <v>49</v>
      </c>
      <c r="G1226" s="118" t="s">
        <v>49</v>
      </c>
      <c r="H1226" s="118" t="n">
        <v>29929</v>
      </c>
      <c r="I1226" s="125" t="s">
        <v>3125</v>
      </c>
      <c r="J1226" s="120" t="n">
        <v>10</v>
      </c>
      <c r="K1226" s="121" t="n">
        <v>6</v>
      </c>
      <c r="L1226" s="126"/>
      <c r="M1226" s="123"/>
      <c r="N1226" s="127"/>
      <c r="O1226" s="123"/>
      <c r="P1226" s="127"/>
      <c r="Q1226" s="124"/>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0"/>
      <c r="BK1226" s="0"/>
      <c r="BL1226" s="0"/>
      <c r="BM1226" s="0"/>
      <c r="BN1226" s="0"/>
      <c r="BO1226" s="0"/>
      <c r="BP1226" s="0"/>
      <c r="BQ1226" s="0"/>
      <c r="BR1226" s="0"/>
      <c r="BS1226" s="0"/>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0"/>
      <c r="DY1226" s="0"/>
      <c r="DZ1226" s="0"/>
      <c r="EA1226" s="0"/>
      <c r="EB1226" s="0"/>
      <c r="EC1226" s="0"/>
      <c r="ED1226" s="0"/>
      <c r="EE1226" s="0"/>
      <c r="EF1226" s="0"/>
      <c r="EG1226" s="0"/>
      <c r="EH1226" s="0"/>
      <c r="EI1226" s="0"/>
      <c r="EJ1226" s="0"/>
      <c r="EK1226" s="0"/>
      <c r="EL1226" s="0"/>
      <c r="EM1226" s="0"/>
      <c r="EN1226" s="0"/>
      <c r="EO1226" s="0"/>
      <c r="EP1226" s="0"/>
      <c r="EQ1226" s="0"/>
      <c r="ER1226" s="0"/>
      <c r="ES1226" s="0"/>
      <c r="ET1226" s="0"/>
      <c r="EU1226" s="0"/>
      <c r="EV1226" s="0"/>
      <c r="EW1226" s="0"/>
      <c r="EX1226" s="0"/>
      <c r="EY1226" s="0"/>
      <c r="EZ1226" s="0"/>
      <c r="FA1226" s="0"/>
      <c r="FB1226" s="0"/>
      <c r="FC1226" s="0"/>
      <c r="FD1226" s="0"/>
      <c r="FE1226" s="0"/>
      <c r="FF1226" s="0"/>
      <c r="FG1226" s="0"/>
      <c r="FH1226" s="0"/>
      <c r="FI1226" s="0"/>
      <c r="FJ1226" s="0"/>
      <c r="FK1226" s="0"/>
      <c r="FL1226" s="0"/>
      <c r="FM1226" s="0"/>
      <c r="FN1226" s="0"/>
      <c r="FO1226" s="0"/>
      <c r="FP1226" s="0"/>
      <c r="FQ1226" s="0"/>
      <c r="FR1226" s="0"/>
      <c r="FS1226" s="0"/>
      <c r="FT1226" s="0"/>
      <c r="FU1226" s="0"/>
      <c r="FV1226" s="0"/>
      <c r="FW1226" s="0"/>
      <c r="FX1226" s="0"/>
      <c r="FY1226" s="0"/>
      <c r="FZ1226" s="0"/>
      <c r="GA1226" s="0"/>
      <c r="GB1226" s="0"/>
      <c r="GC1226" s="0"/>
      <c r="GD1226" s="0"/>
      <c r="GE1226" s="0"/>
      <c r="GF1226" s="0"/>
      <c r="GG1226" s="0"/>
      <c r="GH1226" s="0"/>
      <c r="GI1226" s="0"/>
      <c r="GJ1226" s="0"/>
      <c r="GK1226" s="0"/>
      <c r="GL1226" s="0"/>
      <c r="GM1226" s="0"/>
      <c r="GN1226" s="0"/>
      <c r="GO1226" s="0"/>
      <c r="GP1226" s="0"/>
      <c r="GQ1226" s="0"/>
      <c r="GR1226" s="0"/>
      <c r="GS1226" s="0"/>
      <c r="GT1226" s="0"/>
      <c r="GU1226" s="0"/>
      <c r="GV1226" s="0"/>
      <c r="GW1226" s="0"/>
      <c r="GX1226" s="0"/>
      <c r="GY1226" s="0"/>
      <c r="GZ1226" s="0"/>
      <c r="HA1226" s="0"/>
      <c r="HB1226" s="0"/>
      <c r="HC1226" s="0"/>
      <c r="HD1226" s="0"/>
      <c r="HE1226" s="0"/>
      <c r="HF1226" s="0"/>
      <c r="HG1226" s="0"/>
      <c r="HH1226" s="0"/>
      <c r="HI1226" s="0"/>
      <c r="HJ1226" s="0"/>
      <c r="HK1226" s="0"/>
      <c r="HL1226" s="0"/>
      <c r="HM1226" s="0"/>
      <c r="HN1226" s="0"/>
      <c r="HO1226" s="0"/>
      <c r="HP1226" s="0"/>
      <c r="HQ1226" s="0"/>
      <c r="HR1226" s="0"/>
      <c r="HS1226" s="0"/>
      <c r="HT1226" s="0"/>
      <c r="HU1226" s="0"/>
      <c r="HV1226" s="0"/>
      <c r="HW1226" s="0"/>
      <c r="HX1226" s="0"/>
      <c r="HY1226" s="0"/>
      <c r="HZ1226" s="0"/>
      <c r="IA1226" s="0"/>
      <c r="IB1226" s="0"/>
      <c r="IC1226" s="0"/>
      <c r="ID1226" s="0"/>
      <c r="IE1226" s="0"/>
      <c r="IF1226" s="0"/>
      <c r="IG1226" s="0"/>
      <c r="IH1226" s="0"/>
      <c r="II1226" s="0"/>
      <c r="IJ1226" s="0"/>
      <c r="IK1226" s="0"/>
      <c r="IL1226" s="0"/>
      <c r="IM1226" s="0"/>
      <c r="IN1226" s="0"/>
      <c r="IO1226" s="0"/>
      <c r="IP1226" s="0"/>
      <c r="IQ1226" s="0"/>
      <c r="IR1226" s="0"/>
      <c r="IS1226" s="0"/>
      <c r="IT1226" s="0"/>
      <c r="IU1226" s="0"/>
      <c r="IV1226" s="0"/>
      <c r="IW1226" s="0"/>
    </row>
    <row r="1227" customFormat="false" ht="15" hidden="false" customHeight="false" outlineLevel="0" collapsed="false">
      <c r="A1227" s="114" t="s">
        <v>3483</v>
      </c>
      <c r="B1227" s="115" t="s">
        <v>3484</v>
      </c>
      <c r="C1227" s="116" t="s">
        <v>127</v>
      </c>
      <c r="D1227" s="117"/>
      <c r="E1227" s="117" t="n">
        <v>0</v>
      </c>
      <c r="F1227" s="118" t="s">
        <v>49</v>
      </c>
      <c r="G1227" s="118" t="s">
        <v>49</v>
      </c>
      <c r="H1227" s="118" t="n">
        <v>29985</v>
      </c>
      <c r="I1227" s="125" t="s">
        <v>3125</v>
      </c>
      <c r="J1227" s="120" t="n">
        <v>10</v>
      </c>
      <c r="K1227" s="121" t="n">
        <v>6</v>
      </c>
      <c r="L1227" s="126"/>
      <c r="M1227" s="123"/>
      <c r="N1227" s="127"/>
      <c r="O1227" s="123"/>
      <c r="P1227" s="127"/>
      <c r="Q1227" s="124"/>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BO1227" s="0"/>
      <c r="BP1227" s="0"/>
      <c r="BQ1227" s="0"/>
      <c r="BR1227" s="0"/>
      <c r="BS1227" s="0"/>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0"/>
      <c r="DY1227" s="0"/>
      <c r="DZ1227" s="0"/>
      <c r="EA1227" s="0"/>
      <c r="EB1227" s="0"/>
      <c r="EC1227" s="0"/>
      <c r="ED1227" s="0"/>
      <c r="EE1227" s="0"/>
      <c r="EF1227" s="0"/>
      <c r="EG1227" s="0"/>
      <c r="EH1227" s="0"/>
      <c r="EI1227" s="0"/>
      <c r="EJ1227" s="0"/>
      <c r="EK1227" s="0"/>
      <c r="EL1227" s="0"/>
      <c r="EM1227" s="0"/>
      <c r="EN1227" s="0"/>
      <c r="EO1227" s="0"/>
      <c r="EP1227" s="0"/>
      <c r="EQ1227" s="0"/>
      <c r="ER1227" s="0"/>
      <c r="ES1227" s="0"/>
      <c r="ET1227" s="0"/>
      <c r="EU1227" s="0"/>
      <c r="EV1227" s="0"/>
      <c r="EW1227" s="0"/>
      <c r="EX1227" s="0"/>
      <c r="EY1227" s="0"/>
      <c r="EZ1227" s="0"/>
      <c r="FA1227" s="0"/>
      <c r="FB1227" s="0"/>
      <c r="FC1227" s="0"/>
      <c r="FD1227" s="0"/>
      <c r="FE1227" s="0"/>
      <c r="FF1227" s="0"/>
      <c r="FG1227" s="0"/>
      <c r="FH1227" s="0"/>
      <c r="FI1227" s="0"/>
      <c r="FJ1227" s="0"/>
      <c r="FK1227" s="0"/>
      <c r="FL1227" s="0"/>
      <c r="FM1227" s="0"/>
      <c r="FN1227" s="0"/>
      <c r="FO1227" s="0"/>
      <c r="FP1227" s="0"/>
      <c r="FQ1227" s="0"/>
      <c r="FR1227" s="0"/>
      <c r="FS1227" s="0"/>
      <c r="FT1227" s="0"/>
      <c r="FU1227" s="0"/>
      <c r="FV1227" s="0"/>
      <c r="FW1227" s="0"/>
      <c r="FX1227" s="0"/>
      <c r="FY1227" s="0"/>
      <c r="FZ1227" s="0"/>
      <c r="GA1227" s="0"/>
      <c r="GB1227" s="0"/>
      <c r="GC1227" s="0"/>
      <c r="GD1227" s="0"/>
      <c r="GE1227" s="0"/>
      <c r="GF1227" s="0"/>
      <c r="GG1227" s="0"/>
      <c r="GH1227" s="0"/>
      <c r="GI1227" s="0"/>
      <c r="GJ1227" s="0"/>
      <c r="GK1227" s="0"/>
      <c r="GL1227" s="0"/>
      <c r="GM1227" s="0"/>
      <c r="GN1227" s="0"/>
      <c r="GO1227" s="0"/>
      <c r="GP1227" s="0"/>
      <c r="GQ1227" s="0"/>
      <c r="GR1227" s="0"/>
      <c r="GS1227" s="0"/>
      <c r="GT1227" s="0"/>
      <c r="GU1227" s="0"/>
      <c r="GV1227" s="0"/>
      <c r="GW1227" s="0"/>
      <c r="GX1227" s="0"/>
      <c r="GY1227" s="0"/>
      <c r="GZ1227" s="0"/>
      <c r="HA1227" s="0"/>
      <c r="HB1227" s="0"/>
      <c r="HC1227" s="0"/>
      <c r="HD1227" s="0"/>
      <c r="HE1227" s="0"/>
      <c r="HF1227" s="0"/>
      <c r="HG1227" s="0"/>
      <c r="HH1227" s="0"/>
      <c r="HI1227" s="0"/>
      <c r="HJ1227" s="0"/>
      <c r="HK1227" s="0"/>
      <c r="HL1227" s="0"/>
      <c r="HM1227" s="0"/>
      <c r="HN1227" s="0"/>
      <c r="HO1227" s="0"/>
      <c r="HP1227" s="0"/>
      <c r="HQ1227" s="0"/>
      <c r="HR1227" s="0"/>
      <c r="HS1227" s="0"/>
      <c r="HT1227" s="0"/>
      <c r="HU1227" s="0"/>
      <c r="HV1227" s="0"/>
      <c r="HW1227" s="0"/>
      <c r="HX1227" s="0"/>
      <c r="HY1227" s="0"/>
      <c r="HZ1227" s="0"/>
      <c r="IA1227" s="0"/>
      <c r="IB1227" s="0"/>
      <c r="IC1227" s="0"/>
      <c r="ID1227" s="0"/>
      <c r="IE1227" s="0"/>
      <c r="IF1227" s="0"/>
      <c r="IG1227" s="0"/>
      <c r="IH1227" s="0"/>
      <c r="II1227" s="0"/>
      <c r="IJ1227" s="0"/>
      <c r="IK1227" s="0"/>
      <c r="IL1227" s="0"/>
      <c r="IM1227" s="0"/>
      <c r="IN1227" s="0"/>
      <c r="IO1227" s="0"/>
      <c r="IP1227" s="0"/>
      <c r="IQ1227" s="0"/>
      <c r="IR1227" s="0"/>
      <c r="IS1227" s="0"/>
      <c r="IT1227" s="0"/>
      <c r="IU1227" s="0"/>
      <c r="IV1227" s="0"/>
      <c r="IW1227" s="0"/>
    </row>
    <row r="1228" customFormat="false" ht="15" hidden="false" customHeight="false" outlineLevel="0" collapsed="false">
      <c r="A1228" s="114" t="s">
        <v>3485</v>
      </c>
      <c r="B1228" s="115" t="s">
        <v>3486</v>
      </c>
      <c r="C1228" s="116" t="s">
        <v>127</v>
      </c>
      <c r="D1228" s="117"/>
      <c r="E1228" s="117" t="n">
        <v>0</v>
      </c>
      <c r="F1228" s="118" t="s">
        <v>49</v>
      </c>
      <c r="G1228" s="118" t="s">
        <v>49</v>
      </c>
      <c r="H1228" s="118" t="n">
        <v>1798</v>
      </c>
      <c r="I1228" s="125" t="s">
        <v>3125</v>
      </c>
      <c r="J1228" s="120" t="n">
        <v>10</v>
      </c>
      <c r="K1228" s="121" t="n">
        <v>6</v>
      </c>
      <c r="L1228" s="126"/>
      <c r="M1228" s="123"/>
      <c r="N1228" s="127"/>
      <c r="O1228" s="123"/>
      <c r="P1228" s="127"/>
      <c r="Q1228" s="124"/>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0"/>
      <c r="BK1228" s="0"/>
      <c r="BL1228" s="0"/>
      <c r="BM1228" s="0"/>
      <c r="BN1228" s="0"/>
      <c r="BO1228" s="0"/>
      <c r="BP1228" s="0"/>
      <c r="BQ1228" s="0"/>
      <c r="BR1228" s="0"/>
      <c r="BS1228" s="0"/>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0"/>
      <c r="DY1228" s="0"/>
      <c r="DZ1228" s="0"/>
      <c r="EA1228" s="0"/>
      <c r="EB1228" s="0"/>
      <c r="EC1228" s="0"/>
      <c r="ED1228" s="0"/>
      <c r="EE1228" s="0"/>
      <c r="EF1228" s="0"/>
      <c r="EG1228" s="0"/>
      <c r="EH1228" s="0"/>
      <c r="EI1228" s="0"/>
      <c r="EJ1228" s="0"/>
      <c r="EK1228" s="0"/>
      <c r="EL1228" s="0"/>
      <c r="EM1228" s="0"/>
      <c r="EN1228" s="0"/>
      <c r="EO1228" s="0"/>
      <c r="EP1228" s="0"/>
      <c r="EQ1228" s="0"/>
      <c r="ER1228" s="0"/>
      <c r="ES1228" s="0"/>
      <c r="ET1228" s="0"/>
      <c r="EU1228" s="0"/>
      <c r="EV1228" s="0"/>
      <c r="EW1228" s="0"/>
      <c r="EX1228" s="0"/>
      <c r="EY1228" s="0"/>
      <c r="EZ1228" s="0"/>
      <c r="FA1228" s="0"/>
      <c r="FB1228" s="0"/>
      <c r="FC1228" s="0"/>
      <c r="FD1228" s="0"/>
      <c r="FE1228" s="0"/>
      <c r="FF1228" s="0"/>
      <c r="FG1228" s="0"/>
      <c r="FH1228" s="0"/>
      <c r="FI1228" s="0"/>
      <c r="FJ1228" s="0"/>
      <c r="FK1228" s="0"/>
      <c r="FL1228" s="0"/>
      <c r="FM1228" s="0"/>
      <c r="FN1228" s="0"/>
      <c r="FO1228" s="0"/>
      <c r="FP1228" s="0"/>
      <c r="FQ1228" s="0"/>
      <c r="FR1228" s="0"/>
      <c r="FS1228" s="0"/>
      <c r="FT1228" s="0"/>
      <c r="FU1228" s="0"/>
      <c r="FV1228" s="0"/>
      <c r="FW1228" s="0"/>
      <c r="FX1228" s="0"/>
      <c r="FY1228" s="0"/>
      <c r="FZ1228" s="0"/>
      <c r="GA1228" s="0"/>
      <c r="GB1228" s="0"/>
      <c r="GC1228" s="0"/>
      <c r="GD1228" s="0"/>
      <c r="GE1228" s="0"/>
      <c r="GF1228" s="0"/>
      <c r="GG1228" s="0"/>
      <c r="GH1228" s="0"/>
      <c r="GI1228" s="0"/>
      <c r="GJ1228" s="0"/>
      <c r="GK1228" s="0"/>
      <c r="GL1228" s="0"/>
      <c r="GM1228" s="0"/>
      <c r="GN1228" s="0"/>
      <c r="GO1228" s="0"/>
      <c r="GP1228" s="0"/>
      <c r="GQ1228" s="0"/>
      <c r="GR1228" s="0"/>
      <c r="GS1228" s="0"/>
      <c r="GT1228" s="0"/>
      <c r="GU1228" s="0"/>
      <c r="GV1228" s="0"/>
      <c r="GW1228" s="0"/>
      <c r="GX1228" s="0"/>
      <c r="GY1228" s="0"/>
      <c r="GZ1228" s="0"/>
      <c r="HA1228" s="0"/>
      <c r="HB1228" s="0"/>
      <c r="HC1228" s="0"/>
      <c r="HD1228" s="0"/>
      <c r="HE1228" s="0"/>
      <c r="HF1228" s="0"/>
      <c r="HG1228" s="0"/>
      <c r="HH1228" s="0"/>
      <c r="HI1228" s="0"/>
      <c r="HJ1228" s="0"/>
      <c r="HK1228" s="0"/>
      <c r="HL1228" s="0"/>
      <c r="HM1228" s="0"/>
      <c r="HN1228" s="0"/>
      <c r="HO1228" s="0"/>
      <c r="HP1228" s="0"/>
      <c r="HQ1228" s="0"/>
      <c r="HR1228" s="0"/>
      <c r="HS1228" s="0"/>
      <c r="HT1228" s="0"/>
      <c r="HU1228" s="0"/>
      <c r="HV1228" s="0"/>
      <c r="HW1228" s="0"/>
      <c r="HX1228" s="0"/>
      <c r="HY1228" s="0"/>
      <c r="HZ1228" s="0"/>
      <c r="IA1228" s="0"/>
      <c r="IB1228" s="0"/>
      <c r="IC1228" s="0"/>
      <c r="ID1228" s="0"/>
      <c r="IE1228" s="0"/>
      <c r="IF1228" s="0"/>
      <c r="IG1228" s="0"/>
      <c r="IH1228" s="0"/>
      <c r="II1228" s="0"/>
      <c r="IJ1228" s="0"/>
      <c r="IK1228" s="0"/>
      <c r="IL1228" s="0"/>
      <c r="IM1228" s="0"/>
      <c r="IN1228" s="0"/>
      <c r="IO1228" s="0"/>
      <c r="IP1228" s="0"/>
      <c r="IQ1228" s="0"/>
      <c r="IR1228" s="0"/>
      <c r="IS1228" s="0"/>
      <c r="IT1228" s="0"/>
      <c r="IU1228" s="0"/>
      <c r="IV1228" s="0"/>
      <c r="IW1228" s="0"/>
    </row>
    <row r="1229" customFormat="false" ht="15" hidden="false" customHeight="false" outlineLevel="0" collapsed="false">
      <c r="A1229" s="114" t="s">
        <v>3487</v>
      </c>
      <c r="B1229" s="115" t="s">
        <v>3488</v>
      </c>
      <c r="C1229" s="116" t="s">
        <v>127</v>
      </c>
      <c r="D1229" s="117"/>
      <c r="E1229" s="117" t="n">
        <v>0</v>
      </c>
      <c r="F1229" s="118" t="s">
        <v>49</v>
      </c>
      <c r="G1229" s="118" t="s">
        <v>49</v>
      </c>
      <c r="H1229" s="118" t="n">
        <v>19712</v>
      </c>
      <c r="I1229" s="125" t="s">
        <v>3125</v>
      </c>
      <c r="J1229" s="120" t="n">
        <v>10</v>
      </c>
      <c r="K1229" s="121" t="n">
        <v>6</v>
      </c>
      <c r="L1229" s="126"/>
      <c r="M1229" s="123"/>
      <c r="N1229" s="127"/>
      <c r="O1229" s="123"/>
      <c r="P1229" s="127"/>
      <c r="Q1229" s="124"/>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BO1229" s="0"/>
      <c r="BP1229" s="0"/>
      <c r="BQ1229" s="0"/>
      <c r="BR1229" s="0"/>
      <c r="BS1229" s="0"/>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0"/>
      <c r="DY1229" s="0"/>
      <c r="DZ1229" s="0"/>
      <c r="EA1229" s="0"/>
      <c r="EB1229" s="0"/>
      <c r="EC1229" s="0"/>
      <c r="ED1229" s="0"/>
      <c r="EE1229" s="0"/>
      <c r="EF1229" s="0"/>
      <c r="EG1229" s="0"/>
      <c r="EH1229" s="0"/>
      <c r="EI1229" s="0"/>
      <c r="EJ1229" s="0"/>
      <c r="EK1229" s="0"/>
      <c r="EL1229" s="0"/>
      <c r="EM1229" s="0"/>
      <c r="EN1229" s="0"/>
      <c r="EO1229" s="0"/>
      <c r="EP1229" s="0"/>
      <c r="EQ1229" s="0"/>
      <c r="ER1229" s="0"/>
      <c r="ES1229" s="0"/>
      <c r="ET1229" s="0"/>
      <c r="EU1229" s="0"/>
      <c r="EV1229" s="0"/>
      <c r="EW1229" s="0"/>
      <c r="EX1229" s="0"/>
      <c r="EY1229" s="0"/>
      <c r="EZ1229" s="0"/>
      <c r="FA1229" s="0"/>
      <c r="FB1229" s="0"/>
      <c r="FC1229" s="0"/>
      <c r="FD1229" s="0"/>
      <c r="FE1229" s="0"/>
      <c r="FF1229" s="0"/>
      <c r="FG1229" s="0"/>
      <c r="FH1229" s="0"/>
      <c r="FI1229" s="0"/>
      <c r="FJ1229" s="0"/>
      <c r="FK1229" s="0"/>
      <c r="FL1229" s="0"/>
      <c r="FM1229" s="0"/>
      <c r="FN1229" s="0"/>
      <c r="FO1229" s="0"/>
      <c r="FP1229" s="0"/>
      <c r="FQ1229" s="0"/>
      <c r="FR1229" s="0"/>
      <c r="FS1229" s="0"/>
      <c r="FT1229" s="0"/>
      <c r="FU1229" s="0"/>
      <c r="FV1229" s="0"/>
      <c r="FW1229" s="0"/>
      <c r="FX1229" s="0"/>
      <c r="FY1229" s="0"/>
      <c r="FZ1229" s="0"/>
      <c r="GA1229" s="0"/>
      <c r="GB1229" s="0"/>
      <c r="GC1229" s="0"/>
      <c r="GD1229" s="0"/>
      <c r="GE1229" s="0"/>
      <c r="GF1229" s="0"/>
      <c r="GG1229" s="0"/>
      <c r="GH1229" s="0"/>
      <c r="GI1229" s="0"/>
      <c r="GJ1229" s="0"/>
      <c r="GK1229" s="0"/>
      <c r="GL1229" s="0"/>
      <c r="GM1229" s="0"/>
      <c r="GN1229" s="0"/>
      <c r="GO1229" s="0"/>
      <c r="GP1229" s="0"/>
      <c r="GQ1229" s="0"/>
      <c r="GR1229" s="0"/>
      <c r="GS1229" s="0"/>
      <c r="GT1229" s="0"/>
      <c r="GU1229" s="0"/>
      <c r="GV1229" s="0"/>
      <c r="GW1229" s="0"/>
      <c r="GX1229" s="0"/>
      <c r="GY1229" s="0"/>
      <c r="GZ1229" s="0"/>
      <c r="HA1229" s="0"/>
      <c r="HB1229" s="0"/>
      <c r="HC1229" s="0"/>
      <c r="HD1229" s="0"/>
      <c r="HE1229" s="0"/>
      <c r="HF1229" s="0"/>
      <c r="HG1229" s="0"/>
      <c r="HH1229" s="0"/>
      <c r="HI1229" s="0"/>
      <c r="HJ1229" s="0"/>
      <c r="HK1229" s="0"/>
      <c r="HL1229" s="0"/>
      <c r="HM1229" s="0"/>
      <c r="HN1229" s="0"/>
      <c r="HO1229" s="0"/>
      <c r="HP1229" s="0"/>
      <c r="HQ1229" s="0"/>
      <c r="HR1229" s="0"/>
      <c r="HS1229" s="0"/>
      <c r="HT1229" s="0"/>
      <c r="HU1229" s="0"/>
      <c r="HV1229" s="0"/>
      <c r="HW1229" s="0"/>
      <c r="HX1229" s="0"/>
      <c r="HY1229" s="0"/>
      <c r="HZ1229" s="0"/>
      <c r="IA1229" s="0"/>
      <c r="IB1229" s="0"/>
      <c r="IC1229" s="0"/>
      <c r="ID1229" s="0"/>
      <c r="IE1229" s="0"/>
      <c r="IF1229" s="0"/>
      <c r="IG1229" s="0"/>
      <c r="IH1229" s="0"/>
      <c r="II1229" s="0"/>
      <c r="IJ1229" s="0"/>
      <c r="IK1229" s="0"/>
      <c r="IL1229" s="0"/>
      <c r="IM1229" s="0"/>
      <c r="IN1229" s="0"/>
      <c r="IO1229" s="0"/>
      <c r="IP1229" s="0"/>
      <c r="IQ1229" s="0"/>
      <c r="IR1229" s="0"/>
      <c r="IS1229" s="0"/>
      <c r="IT1229" s="0"/>
      <c r="IU1229" s="0"/>
      <c r="IV1229" s="0"/>
      <c r="IW1229" s="0"/>
    </row>
    <row r="1230" customFormat="false" ht="15" hidden="false" customHeight="false" outlineLevel="0" collapsed="false">
      <c r="A1230" s="114" t="s">
        <v>3489</v>
      </c>
      <c r="B1230" s="115" t="s">
        <v>3490</v>
      </c>
      <c r="C1230" s="116" t="s">
        <v>2680</v>
      </c>
      <c r="D1230" s="117"/>
      <c r="E1230" s="117" t="n">
        <v>0</v>
      </c>
      <c r="F1230" s="118" t="s">
        <v>49</v>
      </c>
      <c r="G1230" s="118" t="s">
        <v>49</v>
      </c>
      <c r="H1230" s="118" t="n">
        <v>32262</v>
      </c>
      <c r="I1230" s="125" t="s">
        <v>3125</v>
      </c>
      <c r="J1230" s="120" t="n">
        <v>10</v>
      </c>
      <c r="K1230" s="121" t="n">
        <v>6</v>
      </c>
      <c r="L1230" s="126"/>
      <c r="M1230" s="123"/>
      <c r="N1230" s="127"/>
      <c r="O1230" s="123"/>
      <c r="P1230" s="127"/>
      <c r="Q1230" s="124"/>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0"/>
      <c r="BK1230" s="0"/>
      <c r="BL1230" s="0"/>
      <c r="BM1230" s="0"/>
      <c r="BN1230" s="0"/>
      <c r="BO1230" s="0"/>
      <c r="BP1230" s="0"/>
      <c r="BQ1230" s="0"/>
      <c r="BR1230" s="0"/>
      <c r="BS1230" s="0"/>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0"/>
      <c r="DY1230" s="0"/>
      <c r="DZ1230" s="0"/>
      <c r="EA1230" s="0"/>
      <c r="EB1230" s="0"/>
      <c r="EC1230" s="0"/>
      <c r="ED1230" s="0"/>
      <c r="EE1230" s="0"/>
      <c r="EF1230" s="0"/>
      <c r="EG1230" s="0"/>
      <c r="EH1230" s="0"/>
      <c r="EI1230" s="0"/>
      <c r="EJ1230" s="0"/>
      <c r="EK1230" s="0"/>
      <c r="EL1230" s="0"/>
      <c r="EM1230" s="0"/>
      <c r="EN1230" s="0"/>
      <c r="EO1230" s="0"/>
      <c r="EP1230" s="0"/>
      <c r="EQ1230" s="0"/>
      <c r="ER1230" s="0"/>
      <c r="ES1230" s="0"/>
      <c r="ET1230" s="0"/>
      <c r="EU1230" s="0"/>
      <c r="EV1230" s="0"/>
      <c r="EW1230" s="0"/>
      <c r="EX1230" s="0"/>
      <c r="EY1230" s="0"/>
      <c r="EZ1230" s="0"/>
      <c r="FA1230" s="0"/>
      <c r="FB1230" s="0"/>
      <c r="FC1230" s="0"/>
      <c r="FD1230" s="0"/>
      <c r="FE1230" s="0"/>
      <c r="FF1230" s="0"/>
      <c r="FG1230" s="0"/>
      <c r="FH1230" s="0"/>
      <c r="FI1230" s="0"/>
      <c r="FJ1230" s="0"/>
      <c r="FK1230" s="0"/>
      <c r="FL1230" s="0"/>
      <c r="FM1230" s="0"/>
      <c r="FN1230" s="0"/>
      <c r="FO1230" s="0"/>
      <c r="FP1230" s="0"/>
      <c r="FQ1230" s="0"/>
      <c r="FR1230" s="0"/>
      <c r="FS1230" s="0"/>
      <c r="FT1230" s="0"/>
      <c r="FU1230" s="0"/>
      <c r="FV1230" s="0"/>
      <c r="FW1230" s="0"/>
      <c r="FX1230" s="0"/>
      <c r="FY1230" s="0"/>
      <c r="FZ1230" s="0"/>
      <c r="GA1230" s="0"/>
      <c r="GB1230" s="0"/>
      <c r="GC1230" s="0"/>
      <c r="GD1230" s="0"/>
      <c r="GE1230" s="0"/>
      <c r="GF1230" s="0"/>
      <c r="GG1230" s="0"/>
      <c r="GH1230" s="0"/>
      <c r="GI1230" s="0"/>
      <c r="GJ1230" s="0"/>
      <c r="GK1230" s="0"/>
      <c r="GL1230" s="0"/>
      <c r="GM1230" s="0"/>
      <c r="GN1230" s="0"/>
      <c r="GO1230" s="0"/>
      <c r="GP1230" s="0"/>
      <c r="GQ1230" s="0"/>
      <c r="GR1230" s="0"/>
      <c r="GS1230" s="0"/>
      <c r="GT1230" s="0"/>
      <c r="GU1230" s="0"/>
      <c r="GV1230" s="0"/>
      <c r="GW1230" s="0"/>
      <c r="GX1230" s="0"/>
      <c r="GY1230" s="0"/>
      <c r="GZ1230" s="0"/>
      <c r="HA1230" s="0"/>
      <c r="HB1230" s="0"/>
      <c r="HC1230" s="0"/>
      <c r="HD1230" s="0"/>
      <c r="HE1230" s="0"/>
      <c r="HF1230" s="0"/>
      <c r="HG1230" s="0"/>
      <c r="HH1230" s="0"/>
      <c r="HI1230" s="0"/>
      <c r="HJ1230" s="0"/>
      <c r="HK1230" s="0"/>
      <c r="HL1230" s="0"/>
      <c r="HM1230" s="0"/>
      <c r="HN1230" s="0"/>
      <c r="HO1230" s="0"/>
      <c r="HP1230" s="0"/>
      <c r="HQ1230" s="0"/>
      <c r="HR1230" s="0"/>
      <c r="HS1230" s="0"/>
      <c r="HT1230" s="0"/>
      <c r="HU1230" s="0"/>
      <c r="HV1230" s="0"/>
      <c r="HW1230" s="0"/>
      <c r="HX1230" s="0"/>
      <c r="HY1230" s="0"/>
      <c r="HZ1230" s="0"/>
      <c r="IA1230" s="0"/>
      <c r="IB1230" s="0"/>
      <c r="IC1230" s="0"/>
      <c r="ID1230" s="0"/>
      <c r="IE1230" s="0"/>
      <c r="IF1230" s="0"/>
      <c r="IG1230" s="0"/>
      <c r="IH1230" s="0"/>
      <c r="II1230" s="0"/>
      <c r="IJ1230" s="0"/>
      <c r="IK1230" s="0"/>
      <c r="IL1230" s="0"/>
      <c r="IM1230" s="0"/>
      <c r="IN1230" s="0"/>
      <c r="IO1230" s="0"/>
      <c r="IP1230" s="0"/>
      <c r="IQ1230" s="0"/>
      <c r="IR1230" s="0"/>
      <c r="IS1230" s="0"/>
      <c r="IT1230" s="0"/>
      <c r="IU1230" s="0"/>
      <c r="IV1230" s="0"/>
      <c r="IW1230" s="0"/>
    </row>
    <row r="1231" customFormat="false" ht="15" hidden="false" customHeight="false" outlineLevel="0" collapsed="false">
      <c r="A1231" s="114" t="s">
        <v>3491</v>
      </c>
      <c r="B1231" s="115" t="s">
        <v>3492</v>
      </c>
      <c r="C1231" s="116" t="s">
        <v>127</v>
      </c>
      <c r="D1231" s="117"/>
      <c r="E1231" s="117" t="n">
        <v>0</v>
      </c>
      <c r="F1231" s="118" t="s">
        <v>49</v>
      </c>
      <c r="G1231" s="118" t="s">
        <v>49</v>
      </c>
      <c r="H1231" s="118" t="n">
        <v>1693</v>
      </c>
      <c r="I1231" s="125" t="s">
        <v>3125</v>
      </c>
      <c r="J1231" s="120" t="n">
        <v>10</v>
      </c>
      <c r="K1231" s="121" t="n">
        <v>6</v>
      </c>
      <c r="L1231" s="126"/>
      <c r="M1231" s="123"/>
      <c r="N1231" s="127"/>
      <c r="O1231" s="123"/>
      <c r="P1231" s="127"/>
      <c r="Q1231" s="124"/>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BO1231" s="0"/>
      <c r="BP1231" s="0"/>
      <c r="BQ1231" s="0"/>
      <c r="BR1231" s="0"/>
      <c r="BS1231" s="0"/>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0"/>
      <c r="DY1231" s="0"/>
      <c r="DZ1231" s="0"/>
      <c r="EA1231" s="0"/>
      <c r="EB1231" s="0"/>
      <c r="EC1231" s="0"/>
      <c r="ED1231" s="0"/>
      <c r="EE1231" s="0"/>
      <c r="EF1231" s="0"/>
      <c r="EG1231" s="0"/>
      <c r="EH1231" s="0"/>
      <c r="EI1231" s="0"/>
      <c r="EJ1231" s="0"/>
      <c r="EK1231" s="0"/>
      <c r="EL1231" s="0"/>
      <c r="EM1231" s="0"/>
      <c r="EN1231" s="0"/>
      <c r="EO1231" s="0"/>
      <c r="EP1231" s="0"/>
      <c r="EQ1231" s="0"/>
      <c r="ER1231" s="0"/>
      <c r="ES1231" s="0"/>
      <c r="ET1231" s="0"/>
      <c r="EU1231" s="0"/>
      <c r="EV1231" s="0"/>
      <c r="EW1231" s="0"/>
      <c r="EX1231" s="0"/>
      <c r="EY1231" s="0"/>
      <c r="EZ1231" s="0"/>
      <c r="FA1231" s="0"/>
      <c r="FB1231" s="0"/>
      <c r="FC1231" s="0"/>
      <c r="FD1231" s="0"/>
      <c r="FE1231" s="0"/>
      <c r="FF1231" s="0"/>
      <c r="FG1231" s="0"/>
      <c r="FH1231" s="0"/>
      <c r="FI1231" s="0"/>
      <c r="FJ1231" s="0"/>
      <c r="FK1231" s="0"/>
      <c r="FL1231" s="0"/>
      <c r="FM1231" s="0"/>
      <c r="FN1231" s="0"/>
      <c r="FO1231" s="0"/>
      <c r="FP1231" s="0"/>
      <c r="FQ1231" s="0"/>
      <c r="FR1231" s="0"/>
      <c r="FS1231" s="0"/>
      <c r="FT1231" s="0"/>
      <c r="FU1231" s="0"/>
      <c r="FV1231" s="0"/>
      <c r="FW1231" s="0"/>
      <c r="FX1231" s="0"/>
      <c r="FY1231" s="0"/>
      <c r="FZ1231" s="0"/>
      <c r="GA1231" s="0"/>
      <c r="GB1231" s="0"/>
      <c r="GC1231" s="0"/>
      <c r="GD1231" s="0"/>
      <c r="GE1231" s="0"/>
      <c r="GF1231" s="0"/>
      <c r="GG1231" s="0"/>
      <c r="GH1231" s="0"/>
      <c r="GI1231" s="0"/>
      <c r="GJ1231" s="0"/>
      <c r="GK1231" s="0"/>
      <c r="GL1231" s="0"/>
      <c r="GM1231" s="0"/>
      <c r="GN1231" s="0"/>
      <c r="GO1231" s="0"/>
      <c r="GP1231" s="0"/>
      <c r="GQ1231" s="0"/>
      <c r="GR1231" s="0"/>
      <c r="GS1231" s="0"/>
      <c r="GT1231" s="0"/>
      <c r="GU1231" s="0"/>
      <c r="GV1231" s="0"/>
      <c r="GW1231" s="0"/>
      <c r="GX1231" s="0"/>
      <c r="GY1231" s="0"/>
      <c r="GZ1231" s="0"/>
      <c r="HA1231" s="0"/>
      <c r="HB1231" s="0"/>
      <c r="HC1231" s="0"/>
      <c r="HD1231" s="0"/>
      <c r="HE1231" s="0"/>
      <c r="HF1231" s="0"/>
      <c r="HG1231" s="0"/>
      <c r="HH1231" s="0"/>
      <c r="HI1231" s="0"/>
      <c r="HJ1231" s="0"/>
      <c r="HK1231" s="0"/>
      <c r="HL1231" s="0"/>
      <c r="HM1231" s="0"/>
      <c r="HN1231" s="0"/>
      <c r="HO1231" s="0"/>
      <c r="HP1231" s="0"/>
      <c r="HQ1231" s="0"/>
      <c r="HR1231" s="0"/>
      <c r="HS1231" s="0"/>
      <c r="HT1231" s="0"/>
      <c r="HU1231" s="0"/>
      <c r="HV1231" s="0"/>
      <c r="HW1231" s="0"/>
      <c r="HX1231" s="0"/>
      <c r="HY1231" s="0"/>
      <c r="HZ1231" s="0"/>
      <c r="IA1231" s="0"/>
      <c r="IB1231" s="0"/>
      <c r="IC1231" s="0"/>
      <c r="ID1231" s="0"/>
      <c r="IE1231" s="0"/>
      <c r="IF1231" s="0"/>
      <c r="IG1231" s="0"/>
      <c r="IH1231" s="0"/>
      <c r="II1231" s="0"/>
      <c r="IJ1231" s="0"/>
      <c r="IK1231" s="0"/>
      <c r="IL1231" s="0"/>
      <c r="IM1231" s="0"/>
      <c r="IN1231" s="0"/>
      <c r="IO1231" s="0"/>
      <c r="IP1231" s="0"/>
      <c r="IQ1231" s="0"/>
      <c r="IR1231" s="0"/>
      <c r="IS1231" s="0"/>
      <c r="IT1231" s="0"/>
      <c r="IU1231" s="0"/>
      <c r="IV1231" s="0"/>
      <c r="IW1231" s="0"/>
    </row>
    <row r="1232" customFormat="false" ht="15" hidden="false" customHeight="false" outlineLevel="0" collapsed="false">
      <c r="A1232" s="114" t="s">
        <v>3493</v>
      </c>
      <c r="B1232" s="115" t="s">
        <v>3494</v>
      </c>
      <c r="C1232" s="116" t="s">
        <v>127</v>
      </c>
      <c r="D1232" s="117"/>
      <c r="E1232" s="117" t="n">
        <v>0</v>
      </c>
      <c r="F1232" s="118" t="s">
        <v>49</v>
      </c>
      <c r="G1232" s="118" t="s">
        <v>49</v>
      </c>
      <c r="H1232" s="118" t="n">
        <v>20345</v>
      </c>
      <c r="I1232" s="125" t="s">
        <v>3125</v>
      </c>
      <c r="J1232" s="120" t="n">
        <v>10</v>
      </c>
      <c r="K1232" s="121" t="n">
        <v>6</v>
      </c>
      <c r="L1232" s="126"/>
      <c r="M1232" s="123"/>
      <c r="N1232" s="127"/>
      <c r="O1232" s="123"/>
      <c r="P1232" s="127"/>
      <c r="Q1232" s="124"/>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0"/>
      <c r="BK1232" s="0"/>
      <c r="BL1232" s="0"/>
      <c r="BM1232" s="0"/>
      <c r="BN1232" s="0"/>
      <c r="BO1232" s="0"/>
      <c r="BP1232" s="0"/>
      <c r="BQ1232" s="0"/>
      <c r="BR1232" s="0"/>
      <c r="BS1232" s="0"/>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0"/>
      <c r="DY1232" s="0"/>
      <c r="DZ1232" s="0"/>
      <c r="EA1232" s="0"/>
      <c r="EB1232" s="0"/>
      <c r="EC1232" s="0"/>
      <c r="ED1232" s="0"/>
      <c r="EE1232" s="0"/>
      <c r="EF1232" s="0"/>
      <c r="EG1232" s="0"/>
      <c r="EH1232" s="0"/>
      <c r="EI1232" s="0"/>
      <c r="EJ1232" s="0"/>
      <c r="EK1232" s="0"/>
      <c r="EL1232" s="0"/>
      <c r="EM1232" s="0"/>
      <c r="EN1232" s="0"/>
      <c r="EO1232" s="0"/>
      <c r="EP1232" s="0"/>
      <c r="EQ1232" s="0"/>
      <c r="ER1232" s="0"/>
      <c r="ES1232" s="0"/>
      <c r="ET1232" s="0"/>
      <c r="EU1232" s="0"/>
      <c r="EV1232" s="0"/>
      <c r="EW1232" s="0"/>
      <c r="EX1232" s="0"/>
      <c r="EY1232" s="0"/>
      <c r="EZ1232" s="0"/>
      <c r="FA1232" s="0"/>
      <c r="FB1232" s="0"/>
      <c r="FC1232" s="0"/>
      <c r="FD1232" s="0"/>
      <c r="FE1232" s="0"/>
      <c r="FF1232" s="0"/>
      <c r="FG1232" s="0"/>
      <c r="FH1232" s="0"/>
      <c r="FI1232" s="0"/>
      <c r="FJ1232" s="0"/>
      <c r="FK1232" s="0"/>
      <c r="FL1232" s="0"/>
      <c r="FM1232" s="0"/>
      <c r="FN1232" s="0"/>
      <c r="FO1232" s="0"/>
      <c r="FP1232" s="0"/>
      <c r="FQ1232" s="0"/>
      <c r="FR1232" s="0"/>
      <c r="FS1232" s="0"/>
      <c r="FT1232" s="0"/>
      <c r="FU1232" s="0"/>
      <c r="FV1232" s="0"/>
      <c r="FW1232" s="0"/>
      <c r="FX1232" s="0"/>
      <c r="FY1232" s="0"/>
      <c r="FZ1232" s="0"/>
      <c r="GA1232" s="0"/>
      <c r="GB1232" s="0"/>
      <c r="GC1232" s="0"/>
      <c r="GD1232" s="0"/>
      <c r="GE1232" s="0"/>
      <c r="GF1232" s="0"/>
      <c r="GG1232" s="0"/>
      <c r="GH1232" s="0"/>
      <c r="GI1232" s="0"/>
      <c r="GJ1232" s="0"/>
      <c r="GK1232" s="0"/>
      <c r="GL1232" s="0"/>
      <c r="GM1232" s="0"/>
      <c r="GN1232" s="0"/>
      <c r="GO1232" s="0"/>
      <c r="GP1232" s="0"/>
      <c r="GQ1232" s="0"/>
      <c r="GR1232" s="0"/>
      <c r="GS1232" s="0"/>
      <c r="GT1232" s="0"/>
      <c r="GU1232" s="0"/>
      <c r="GV1232" s="0"/>
      <c r="GW1232" s="0"/>
      <c r="GX1232" s="0"/>
      <c r="GY1232" s="0"/>
      <c r="GZ1232" s="0"/>
      <c r="HA1232" s="0"/>
      <c r="HB1232" s="0"/>
      <c r="HC1232" s="0"/>
      <c r="HD1232" s="0"/>
      <c r="HE1232" s="0"/>
      <c r="HF1232" s="0"/>
      <c r="HG1232" s="0"/>
      <c r="HH1232" s="0"/>
      <c r="HI1232" s="0"/>
      <c r="HJ1232" s="0"/>
      <c r="HK1232" s="0"/>
      <c r="HL1232" s="0"/>
      <c r="HM1232" s="0"/>
      <c r="HN1232" s="0"/>
      <c r="HO1232" s="0"/>
      <c r="HP1232" s="0"/>
      <c r="HQ1232" s="0"/>
      <c r="HR1232" s="0"/>
      <c r="HS1232" s="0"/>
      <c r="HT1232" s="0"/>
      <c r="HU1232" s="0"/>
      <c r="HV1232" s="0"/>
      <c r="HW1232" s="0"/>
      <c r="HX1232" s="0"/>
      <c r="HY1232" s="0"/>
      <c r="HZ1232" s="0"/>
      <c r="IA1232" s="0"/>
      <c r="IB1232" s="0"/>
      <c r="IC1232" s="0"/>
      <c r="ID1232" s="0"/>
      <c r="IE1232" s="0"/>
      <c r="IF1232" s="0"/>
      <c r="IG1232" s="0"/>
      <c r="IH1232" s="0"/>
      <c r="II1232" s="0"/>
      <c r="IJ1232" s="0"/>
      <c r="IK1232" s="0"/>
      <c r="IL1232" s="0"/>
      <c r="IM1232" s="0"/>
      <c r="IN1232" s="0"/>
      <c r="IO1232" s="0"/>
      <c r="IP1232" s="0"/>
      <c r="IQ1232" s="0"/>
      <c r="IR1232" s="0"/>
      <c r="IS1232" s="0"/>
      <c r="IT1232" s="0"/>
      <c r="IU1232" s="0"/>
      <c r="IV1232" s="0"/>
      <c r="IW1232" s="0"/>
    </row>
    <row r="1233" customFormat="false" ht="15" hidden="false" customHeight="false" outlineLevel="0" collapsed="false">
      <c r="A1233" s="114" t="s">
        <v>3495</v>
      </c>
      <c r="B1233" s="115" t="s">
        <v>3496</v>
      </c>
      <c r="C1233" s="116" t="s">
        <v>3297</v>
      </c>
      <c r="D1233" s="117"/>
      <c r="E1233" s="117" t="n">
        <v>0</v>
      </c>
      <c r="F1233" s="118" t="s">
        <v>49</v>
      </c>
      <c r="G1233" s="118" t="s">
        <v>49</v>
      </c>
      <c r="H1233" s="118" t="n">
        <v>34448</v>
      </c>
      <c r="I1233" s="125" t="s">
        <v>3125</v>
      </c>
      <c r="J1233" s="120" t="n">
        <v>10</v>
      </c>
      <c r="K1233" s="121" t="n">
        <v>6</v>
      </c>
      <c r="L1233" s="126" t="s">
        <v>3497</v>
      </c>
      <c r="M1233" s="123" t="s">
        <v>3498</v>
      </c>
      <c r="N1233" s="127"/>
      <c r="O1233" s="123"/>
      <c r="P1233" s="127"/>
      <c r="Q1233" s="124"/>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BO1233" s="0"/>
      <c r="BP1233" s="0"/>
      <c r="BQ1233" s="0"/>
      <c r="BR1233" s="0"/>
      <c r="BS1233" s="0"/>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0"/>
      <c r="DY1233" s="0"/>
      <c r="DZ1233" s="0"/>
      <c r="EA1233" s="0"/>
      <c r="EB1233" s="0"/>
      <c r="EC1233" s="0"/>
      <c r="ED1233" s="0"/>
      <c r="EE1233" s="0"/>
      <c r="EF1233" s="0"/>
      <c r="EG1233" s="0"/>
      <c r="EH1233" s="0"/>
      <c r="EI1233" s="0"/>
      <c r="EJ1233" s="0"/>
      <c r="EK1233" s="0"/>
      <c r="EL1233" s="0"/>
      <c r="EM1233" s="0"/>
      <c r="EN1233" s="0"/>
      <c r="EO1233" s="0"/>
      <c r="EP1233" s="0"/>
      <c r="EQ1233" s="0"/>
      <c r="ER1233" s="0"/>
      <c r="ES1233" s="0"/>
      <c r="ET1233" s="0"/>
      <c r="EU1233" s="0"/>
      <c r="EV1233" s="0"/>
      <c r="EW1233" s="0"/>
      <c r="EX1233" s="0"/>
      <c r="EY1233" s="0"/>
      <c r="EZ1233" s="0"/>
      <c r="FA1233" s="0"/>
      <c r="FB1233" s="0"/>
      <c r="FC1233" s="0"/>
      <c r="FD1233" s="0"/>
      <c r="FE1233" s="0"/>
      <c r="FF1233" s="0"/>
      <c r="FG1233" s="0"/>
      <c r="FH1233" s="0"/>
      <c r="FI1233" s="0"/>
      <c r="FJ1233" s="0"/>
      <c r="FK1233" s="0"/>
      <c r="FL1233" s="0"/>
      <c r="FM1233" s="0"/>
      <c r="FN1233" s="0"/>
      <c r="FO1233" s="0"/>
      <c r="FP1233" s="0"/>
      <c r="FQ1233" s="0"/>
      <c r="FR1233" s="0"/>
      <c r="FS1233" s="0"/>
      <c r="FT1233" s="0"/>
      <c r="FU1233" s="0"/>
      <c r="FV1233" s="0"/>
      <c r="FW1233" s="0"/>
      <c r="FX1233" s="0"/>
      <c r="FY1233" s="0"/>
      <c r="FZ1233" s="0"/>
      <c r="GA1233" s="0"/>
      <c r="GB1233" s="0"/>
      <c r="GC1233" s="0"/>
      <c r="GD1233" s="0"/>
      <c r="GE1233" s="0"/>
      <c r="GF1233" s="0"/>
      <c r="GG1233" s="0"/>
      <c r="GH1233" s="0"/>
      <c r="GI1233" s="0"/>
      <c r="GJ1233" s="0"/>
      <c r="GK1233" s="0"/>
      <c r="GL1233" s="0"/>
      <c r="GM1233" s="0"/>
      <c r="GN1233" s="0"/>
      <c r="GO1233" s="0"/>
      <c r="GP1233" s="0"/>
      <c r="GQ1233" s="0"/>
      <c r="GR1233" s="0"/>
      <c r="GS1233" s="0"/>
      <c r="GT1233" s="0"/>
      <c r="GU1233" s="0"/>
      <c r="GV1233" s="0"/>
      <c r="GW1233" s="0"/>
      <c r="GX1233" s="0"/>
      <c r="GY1233" s="0"/>
      <c r="GZ1233" s="0"/>
      <c r="HA1233" s="0"/>
      <c r="HB1233" s="0"/>
      <c r="HC1233" s="0"/>
      <c r="HD1233" s="0"/>
      <c r="HE1233" s="0"/>
      <c r="HF1233" s="0"/>
      <c r="HG1233" s="0"/>
      <c r="HH1233" s="0"/>
      <c r="HI1233" s="0"/>
      <c r="HJ1233" s="0"/>
      <c r="HK1233" s="0"/>
      <c r="HL1233" s="0"/>
      <c r="HM1233" s="0"/>
      <c r="HN1233" s="0"/>
      <c r="HO1233" s="0"/>
      <c r="HP1233" s="0"/>
      <c r="HQ1233" s="0"/>
      <c r="HR1233" s="0"/>
      <c r="HS1233" s="0"/>
      <c r="HT1233" s="0"/>
      <c r="HU1233" s="0"/>
      <c r="HV1233" s="0"/>
      <c r="HW1233" s="0"/>
      <c r="HX1233" s="0"/>
      <c r="HY1233" s="0"/>
      <c r="HZ1233" s="0"/>
      <c r="IA1233" s="0"/>
      <c r="IB1233" s="0"/>
      <c r="IC1233" s="0"/>
      <c r="ID1233" s="0"/>
      <c r="IE1233" s="0"/>
      <c r="IF1233" s="0"/>
      <c r="IG1233" s="0"/>
      <c r="IH1233" s="0"/>
      <c r="II1233" s="0"/>
      <c r="IJ1233" s="0"/>
      <c r="IK1233" s="0"/>
      <c r="IL1233" s="0"/>
      <c r="IM1233" s="0"/>
      <c r="IN1233" s="0"/>
      <c r="IO1233" s="0"/>
      <c r="IP1233" s="0"/>
      <c r="IQ1233" s="0"/>
      <c r="IR1233" s="0"/>
      <c r="IS1233" s="0"/>
      <c r="IT1233" s="0"/>
      <c r="IU1233" s="0"/>
      <c r="IV1233" s="0"/>
      <c r="IW1233" s="0"/>
    </row>
    <row r="1234" customFormat="false" ht="15" hidden="false" customHeight="true" outlineLevel="0" collapsed="false">
      <c r="A1234" s="114" t="s">
        <v>3499</v>
      </c>
      <c r="B1234" s="115" t="s">
        <v>3500</v>
      </c>
      <c r="C1234" s="116" t="s">
        <v>127</v>
      </c>
      <c r="D1234" s="117"/>
      <c r="E1234" s="117" t="n">
        <v>0</v>
      </c>
      <c r="F1234" s="118" t="s">
        <v>49</v>
      </c>
      <c r="G1234" s="118" t="s">
        <v>49</v>
      </c>
      <c r="H1234" s="118" t="n">
        <v>19721</v>
      </c>
      <c r="I1234" s="125" t="s">
        <v>3125</v>
      </c>
      <c r="J1234" s="120" t="n">
        <v>10</v>
      </c>
      <c r="K1234" s="121" t="n">
        <v>6</v>
      </c>
      <c r="L1234" s="126"/>
      <c r="M1234" s="123"/>
      <c r="N1234" s="127"/>
      <c r="O1234" s="123"/>
      <c r="P1234" s="127"/>
      <c r="Q1234" s="124"/>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0"/>
      <c r="BK1234" s="0"/>
      <c r="BL1234" s="0"/>
      <c r="BM1234" s="0"/>
      <c r="BN1234" s="0"/>
      <c r="BO1234" s="0"/>
      <c r="BP1234" s="0"/>
      <c r="BQ1234" s="0"/>
      <c r="BR1234" s="0"/>
      <c r="BS1234" s="0"/>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0"/>
      <c r="DY1234" s="0"/>
      <c r="DZ1234" s="0"/>
      <c r="EA1234" s="0"/>
      <c r="EB1234" s="0"/>
      <c r="EC1234" s="0"/>
      <c r="ED1234" s="0"/>
      <c r="EE1234" s="0"/>
      <c r="EF1234" s="0"/>
      <c r="EG1234" s="0"/>
      <c r="EH1234" s="0"/>
      <c r="EI1234" s="0"/>
      <c r="EJ1234" s="0"/>
      <c r="EK1234" s="0"/>
      <c r="EL1234" s="0"/>
      <c r="EM1234" s="0"/>
      <c r="EN1234" s="0"/>
      <c r="EO1234" s="0"/>
      <c r="EP1234" s="0"/>
      <c r="EQ1234" s="0"/>
      <c r="ER1234" s="0"/>
      <c r="ES1234" s="0"/>
      <c r="ET1234" s="0"/>
      <c r="EU1234" s="0"/>
      <c r="EV1234" s="0"/>
      <c r="EW1234" s="0"/>
      <c r="EX1234" s="0"/>
      <c r="EY1234" s="0"/>
      <c r="EZ1234" s="0"/>
      <c r="FA1234" s="0"/>
      <c r="FB1234" s="0"/>
      <c r="FC1234" s="0"/>
      <c r="FD1234" s="0"/>
      <c r="FE1234" s="0"/>
      <c r="FF1234" s="0"/>
      <c r="FG1234" s="0"/>
      <c r="FH1234" s="0"/>
      <c r="FI1234" s="0"/>
      <c r="FJ1234" s="0"/>
      <c r="FK1234" s="0"/>
      <c r="FL1234" s="0"/>
      <c r="FM1234" s="0"/>
      <c r="FN1234" s="0"/>
      <c r="FO1234" s="0"/>
      <c r="FP1234" s="0"/>
      <c r="FQ1234" s="0"/>
      <c r="FR1234" s="0"/>
      <c r="FS1234" s="0"/>
      <c r="FT1234" s="0"/>
      <c r="FU1234" s="0"/>
      <c r="FV1234" s="0"/>
      <c r="FW1234" s="0"/>
      <c r="FX1234" s="0"/>
      <c r="FY1234" s="0"/>
      <c r="FZ1234" s="0"/>
      <c r="GA1234" s="0"/>
      <c r="GB1234" s="0"/>
      <c r="GC1234" s="0"/>
      <c r="GD1234" s="0"/>
      <c r="GE1234" s="0"/>
      <c r="GF1234" s="0"/>
      <c r="GG1234" s="0"/>
      <c r="GH1234" s="0"/>
      <c r="GI1234" s="0"/>
      <c r="GJ1234" s="0"/>
      <c r="GK1234" s="0"/>
      <c r="GL1234" s="0"/>
      <c r="GM1234" s="0"/>
      <c r="GN1234" s="0"/>
      <c r="GO1234" s="0"/>
      <c r="GP1234" s="0"/>
      <c r="GQ1234" s="0"/>
      <c r="GR1234" s="0"/>
      <c r="GS1234" s="0"/>
      <c r="GT1234" s="0"/>
      <c r="GU1234" s="0"/>
      <c r="GV1234" s="0"/>
      <c r="GW1234" s="0"/>
      <c r="GX1234" s="0"/>
      <c r="GY1234" s="0"/>
      <c r="GZ1234" s="0"/>
      <c r="HA1234" s="0"/>
      <c r="HB1234" s="0"/>
      <c r="HC1234" s="0"/>
      <c r="HD1234" s="0"/>
      <c r="HE1234" s="0"/>
      <c r="HF1234" s="0"/>
      <c r="HG1234" s="0"/>
      <c r="HH1234" s="0"/>
      <c r="HI1234" s="0"/>
      <c r="HJ1234" s="0"/>
      <c r="HK1234" s="0"/>
      <c r="HL1234" s="0"/>
      <c r="HM1234" s="0"/>
      <c r="HN1234" s="0"/>
      <c r="HO1234" s="0"/>
      <c r="HP1234" s="0"/>
      <c r="HQ1234" s="0"/>
      <c r="HR1234" s="0"/>
      <c r="HS1234" s="0"/>
      <c r="HT1234" s="0"/>
      <c r="HU1234" s="0"/>
      <c r="HV1234" s="0"/>
      <c r="HW1234" s="0"/>
      <c r="HX1234" s="0"/>
      <c r="HY1234" s="0"/>
      <c r="HZ1234" s="0"/>
      <c r="IA1234" s="0"/>
      <c r="IB1234" s="0"/>
      <c r="IC1234" s="0"/>
      <c r="ID1234" s="0"/>
      <c r="IE1234" s="0"/>
      <c r="IF1234" s="0"/>
      <c r="IG1234" s="0"/>
      <c r="IH1234" s="0"/>
      <c r="II1234" s="0"/>
      <c r="IJ1234" s="0"/>
      <c r="IK1234" s="0"/>
      <c r="IL1234" s="0"/>
      <c r="IM1234" s="0"/>
      <c r="IN1234" s="0"/>
      <c r="IO1234" s="0"/>
      <c r="IP1234" s="0"/>
      <c r="IQ1234" s="0"/>
      <c r="IR1234" s="0"/>
      <c r="IS1234" s="0"/>
      <c r="IT1234" s="0"/>
      <c r="IU1234" s="0"/>
      <c r="IV1234" s="0"/>
      <c r="IW1234" s="0"/>
    </row>
    <row r="1235" customFormat="false" ht="15" hidden="false" customHeight="false" outlineLevel="0" collapsed="false">
      <c r="A1235" s="114" t="s">
        <v>3501</v>
      </c>
      <c r="B1235" s="115" t="s">
        <v>3502</v>
      </c>
      <c r="C1235" s="116" t="s">
        <v>127</v>
      </c>
      <c r="D1235" s="117"/>
      <c r="E1235" s="117" t="n">
        <v>0</v>
      </c>
      <c r="F1235" s="118" t="s">
        <v>49</v>
      </c>
      <c r="G1235" s="118" t="s">
        <v>49</v>
      </c>
      <c r="H1235" s="118" t="n">
        <v>1816</v>
      </c>
      <c r="I1235" s="125" t="s">
        <v>3125</v>
      </c>
      <c r="J1235" s="120" t="n">
        <v>10</v>
      </c>
      <c r="K1235" s="121" t="n">
        <v>6</v>
      </c>
      <c r="L1235" s="126"/>
      <c r="M1235" s="123"/>
      <c r="N1235" s="127"/>
      <c r="O1235" s="123"/>
      <c r="P1235" s="127"/>
      <c r="Q1235" s="124"/>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BO1235" s="0"/>
      <c r="BP1235" s="0"/>
      <c r="BQ1235" s="0"/>
      <c r="BR1235" s="0"/>
      <c r="BS1235" s="0"/>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0"/>
      <c r="DY1235" s="0"/>
      <c r="DZ1235" s="0"/>
      <c r="EA1235" s="0"/>
      <c r="EB1235" s="0"/>
      <c r="EC1235" s="0"/>
      <c r="ED1235" s="0"/>
      <c r="EE1235" s="0"/>
      <c r="EF1235" s="0"/>
      <c r="EG1235" s="0"/>
      <c r="EH1235" s="0"/>
      <c r="EI1235" s="0"/>
      <c r="EJ1235" s="0"/>
      <c r="EK1235" s="0"/>
      <c r="EL1235" s="0"/>
      <c r="EM1235" s="0"/>
      <c r="EN1235" s="0"/>
      <c r="EO1235" s="0"/>
      <c r="EP1235" s="0"/>
      <c r="EQ1235" s="0"/>
      <c r="ER1235" s="0"/>
      <c r="ES1235" s="0"/>
      <c r="ET1235" s="0"/>
      <c r="EU1235" s="0"/>
      <c r="EV1235" s="0"/>
      <c r="EW1235" s="0"/>
      <c r="EX1235" s="0"/>
      <c r="EY1235" s="0"/>
      <c r="EZ1235" s="0"/>
      <c r="FA1235" s="0"/>
      <c r="FB1235" s="0"/>
      <c r="FC1235" s="0"/>
      <c r="FD1235" s="0"/>
      <c r="FE1235" s="0"/>
      <c r="FF1235" s="0"/>
      <c r="FG1235" s="0"/>
      <c r="FH1235" s="0"/>
      <c r="FI1235" s="0"/>
      <c r="FJ1235" s="0"/>
      <c r="FK1235" s="0"/>
      <c r="FL1235" s="0"/>
      <c r="FM1235" s="0"/>
      <c r="FN1235" s="0"/>
      <c r="FO1235" s="0"/>
      <c r="FP1235" s="0"/>
      <c r="FQ1235" s="0"/>
      <c r="FR1235" s="0"/>
      <c r="FS1235" s="0"/>
      <c r="FT1235" s="0"/>
      <c r="FU1235" s="0"/>
      <c r="FV1235" s="0"/>
      <c r="FW1235" s="0"/>
      <c r="FX1235" s="0"/>
      <c r="FY1235" s="0"/>
      <c r="FZ1235" s="0"/>
      <c r="GA1235" s="0"/>
      <c r="GB1235" s="0"/>
      <c r="GC1235" s="0"/>
      <c r="GD1235" s="0"/>
      <c r="GE1235" s="0"/>
      <c r="GF1235" s="0"/>
      <c r="GG1235" s="0"/>
      <c r="GH1235" s="0"/>
      <c r="GI1235" s="0"/>
      <c r="GJ1235" s="0"/>
      <c r="GK1235" s="0"/>
      <c r="GL1235" s="0"/>
      <c r="GM1235" s="0"/>
      <c r="GN1235" s="0"/>
      <c r="GO1235" s="0"/>
      <c r="GP1235" s="0"/>
      <c r="GQ1235" s="0"/>
      <c r="GR1235" s="0"/>
      <c r="GS1235" s="0"/>
      <c r="GT1235" s="0"/>
      <c r="GU1235" s="0"/>
      <c r="GV1235" s="0"/>
      <c r="GW1235" s="0"/>
      <c r="GX1235" s="0"/>
      <c r="GY1235" s="0"/>
      <c r="GZ1235" s="0"/>
      <c r="HA1235" s="0"/>
      <c r="HB1235" s="0"/>
      <c r="HC1235" s="0"/>
      <c r="HD1235" s="0"/>
      <c r="HE1235" s="0"/>
      <c r="HF1235" s="0"/>
      <c r="HG1235" s="0"/>
      <c r="HH1235" s="0"/>
      <c r="HI1235" s="0"/>
      <c r="HJ1235" s="0"/>
      <c r="HK1235" s="0"/>
      <c r="HL1235" s="0"/>
      <c r="HM1235" s="0"/>
      <c r="HN1235" s="0"/>
      <c r="HO1235" s="0"/>
      <c r="HP1235" s="0"/>
      <c r="HQ1235" s="0"/>
      <c r="HR1235" s="0"/>
      <c r="HS1235" s="0"/>
      <c r="HT1235" s="0"/>
      <c r="HU1235" s="0"/>
      <c r="HV1235" s="0"/>
      <c r="HW1235" s="0"/>
      <c r="HX1235" s="0"/>
      <c r="HY1235" s="0"/>
      <c r="HZ1235" s="0"/>
      <c r="IA1235" s="0"/>
      <c r="IB1235" s="0"/>
      <c r="IC1235" s="0"/>
      <c r="ID1235" s="0"/>
      <c r="IE1235" s="0"/>
      <c r="IF1235" s="0"/>
      <c r="IG1235" s="0"/>
      <c r="IH1235" s="0"/>
      <c r="II1235" s="0"/>
      <c r="IJ1235" s="0"/>
      <c r="IK1235" s="0"/>
      <c r="IL1235" s="0"/>
      <c r="IM1235" s="0"/>
      <c r="IN1235" s="0"/>
      <c r="IO1235" s="0"/>
      <c r="IP1235" s="0"/>
      <c r="IQ1235" s="0"/>
      <c r="IR1235" s="0"/>
      <c r="IS1235" s="0"/>
      <c r="IT1235" s="0"/>
      <c r="IU1235" s="0"/>
      <c r="IV1235" s="0"/>
      <c r="IW1235" s="0"/>
    </row>
    <row r="1236" customFormat="false" ht="15" hidden="false" customHeight="false" outlineLevel="0" collapsed="false">
      <c r="A1236" s="114" t="s">
        <v>3503</v>
      </c>
      <c r="B1236" s="115" t="s">
        <v>3504</v>
      </c>
      <c r="C1236" s="116" t="s">
        <v>127</v>
      </c>
      <c r="D1236" s="117"/>
      <c r="E1236" s="117" t="n">
        <v>0</v>
      </c>
      <c r="F1236" s="118" t="s">
        <v>49</v>
      </c>
      <c r="G1236" s="118" t="s">
        <v>49</v>
      </c>
      <c r="H1236" s="118" t="n">
        <v>1813</v>
      </c>
      <c r="I1236" s="125" t="s">
        <v>3125</v>
      </c>
      <c r="J1236" s="120" t="n">
        <v>10</v>
      </c>
      <c r="K1236" s="121" t="n">
        <v>6</v>
      </c>
      <c r="L1236" s="126"/>
      <c r="M1236" s="123"/>
      <c r="N1236" s="127"/>
      <c r="O1236" s="123"/>
      <c r="P1236" s="127"/>
      <c r="Q1236" s="124"/>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0"/>
      <c r="BK1236" s="0"/>
      <c r="BL1236" s="0"/>
      <c r="BM1236" s="0"/>
      <c r="BN1236" s="0"/>
      <c r="BO1236" s="0"/>
      <c r="BP1236" s="0"/>
      <c r="BQ1236" s="0"/>
      <c r="BR1236" s="0"/>
      <c r="BS1236" s="0"/>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0"/>
      <c r="DY1236" s="0"/>
      <c r="DZ1236" s="0"/>
      <c r="EA1236" s="0"/>
      <c r="EB1236" s="0"/>
      <c r="EC1236" s="0"/>
      <c r="ED1236" s="0"/>
      <c r="EE1236" s="0"/>
      <c r="EF1236" s="0"/>
      <c r="EG1236" s="0"/>
      <c r="EH1236" s="0"/>
      <c r="EI1236" s="0"/>
      <c r="EJ1236" s="0"/>
      <c r="EK1236" s="0"/>
      <c r="EL1236" s="0"/>
      <c r="EM1236" s="0"/>
      <c r="EN1236" s="0"/>
      <c r="EO1236" s="0"/>
      <c r="EP1236" s="0"/>
      <c r="EQ1236" s="0"/>
      <c r="ER1236" s="0"/>
      <c r="ES1236" s="0"/>
      <c r="ET1236" s="0"/>
      <c r="EU1236" s="0"/>
      <c r="EV1236" s="0"/>
      <c r="EW1236" s="0"/>
      <c r="EX1236" s="0"/>
      <c r="EY1236" s="0"/>
      <c r="EZ1236" s="0"/>
      <c r="FA1236" s="0"/>
      <c r="FB1236" s="0"/>
      <c r="FC1236" s="0"/>
      <c r="FD1236" s="0"/>
      <c r="FE1236" s="0"/>
      <c r="FF1236" s="0"/>
      <c r="FG1236" s="0"/>
      <c r="FH1236" s="0"/>
      <c r="FI1236" s="0"/>
      <c r="FJ1236" s="0"/>
      <c r="FK1236" s="0"/>
      <c r="FL1236" s="0"/>
      <c r="FM1236" s="0"/>
      <c r="FN1236" s="0"/>
      <c r="FO1236" s="0"/>
      <c r="FP1236" s="0"/>
      <c r="FQ1236" s="0"/>
      <c r="FR1236" s="0"/>
      <c r="FS1236" s="0"/>
      <c r="FT1236" s="0"/>
      <c r="FU1236" s="0"/>
      <c r="FV1236" s="0"/>
      <c r="FW1236" s="0"/>
      <c r="FX1236" s="0"/>
      <c r="FY1236" s="0"/>
      <c r="FZ1236" s="0"/>
      <c r="GA1236" s="0"/>
      <c r="GB1236" s="0"/>
      <c r="GC1236" s="0"/>
      <c r="GD1236" s="0"/>
      <c r="GE1236" s="0"/>
      <c r="GF1236" s="0"/>
      <c r="GG1236" s="0"/>
      <c r="GH1236" s="0"/>
      <c r="GI1236" s="0"/>
      <c r="GJ1236" s="0"/>
      <c r="GK1236" s="0"/>
      <c r="GL1236" s="0"/>
      <c r="GM1236" s="0"/>
      <c r="GN1236" s="0"/>
      <c r="GO1236" s="0"/>
      <c r="GP1236" s="0"/>
      <c r="GQ1236" s="0"/>
      <c r="GR1236" s="0"/>
      <c r="GS1236" s="0"/>
      <c r="GT1236" s="0"/>
      <c r="GU1236" s="0"/>
      <c r="GV1236" s="0"/>
      <c r="GW1236" s="0"/>
      <c r="GX1236" s="0"/>
      <c r="GY1236" s="0"/>
      <c r="GZ1236" s="0"/>
      <c r="HA1236" s="0"/>
      <c r="HB1236" s="0"/>
      <c r="HC1236" s="0"/>
      <c r="HD1236" s="0"/>
      <c r="HE1236" s="0"/>
      <c r="HF1236" s="0"/>
      <c r="HG1236" s="0"/>
      <c r="HH1236" s="0"/>
      <c r="HI1236" s="0"/>
      <c r="HJ1236" s="0"/>
      <c r="HK1236" s="0"/>
      <c r="HL1236" s="0"/>
      <c r="HM1236" s="0"/>
      <c r="HN1236" s="0"/>
      <c r="HO1236" s="0"/>
      <c r="HP1236" s="0"/>
      <c r="HQ1236" s="0"/>
      <c r="HR1236" s="0"/>
      <c r="HS1236" s="0"/>
      <c r="HT1236" s="0"/>
      <c r="HU1236" s="0"/>
      <c r="HV1236" s="0"/>
      <c r="HW1236" s="0"/>
      <c r="HX1236" s="0"/>
      <c r="HY1236" s="0"/>
      <c r="HZ1236" s="0"/>
      <c r="IA1236" s="0"/>
      <c r="IB1236" s="0"/>
      <c r="IC1236" s="0"/>
      <c r="ID1236" s="0"/>
      <c r="IE1236" s="0"/>
      <c r="IF1236" s="0"/>
      <c r="IG1236" s="0"/>
      <c r="IH1236" s="0"/>
      <c r="II1236" s="0"/>
      <c r="IJ1236" s="0"/>
      <c r="IK1236" s="0"/>
      <c r="IL1236" s="0"/>
      <c r="IM1236" s="0"/>
      <c r="IN1236" s="0"/>
      <c r="IO1236" s="0"/>
      <c r="IP1236" s="0"/>
      <c r="IQ1236" s="0"/>
      <c r="IR1236" s="0"/>
      <c r="IS1236" s="0"/>
      <c r="IT1236" s="0"/>
      <c r="IU1236" s="0"/>
      <c r="IV1236" s="0"/>
      <c r="IW1236" s="0"/>
    </row>
    <row r="1237" customFormat="false" ht="15" hidden="false" customHeight="false" outlineLevel="0" collapsed="false">
      <c r="A1237" s="114" t="s">
        <v>3505</v>
      </c>
      <c r="B1237" s="115" t="s">
        <v>3506</v>
      </c>
      <c r="C1237" s="116" t="s">
        <v>127</v>
      </c>
      <c r="D1237" s="117"/>
      <c r="E1237" s="117" t="n">
        <v>0</v>
      </c>
      <c r="F1237" s="118" t="s">
        <v>49</v>
      </c>
      <c r="G1237" s="118" t="s">
        <v>49</v>
      </c>
      <c r="H1237" s="118" t="n">
        <v>2000</v>
      </c>
      <c r="I1237" s="125" t="s">
        <v>3125</v>
      </c>
      <c r="J1237" s="120" t="n">
        <v>10</v>
      </c>
      <c r="K1237" s="121" t="n">
        <v>6</v>
      </c>
      <c r="L1237" s="126"/>
      <c r="M1237" s="123"/>
      <c r="N1237" s="127"/>
      <c r="O1237" s="123"/>
      <c r="P1237" s="127"/>
      <c r="Q1237" s="124"/>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BO1237" s="0"/>
      <c r="BP1237" s="0"/>
      <c r="BQ1237" s="0"/>
      <c r="BR1237" s="0"/>
      <c r="BS1237" s="0"/>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0"/>
      <c r="DY1237" s="0"/>
      <c r="DZ1237" s="0"/>
      <c r="EA1237" s="0"/>
      <c r="EB1237" s="0"/>
      <c r="EC1237" s="0"/>
      <c r="ED1237" s="0"/>
      <c r="EE1237" s="0"/>
      <c r="EF1237" s="0"/>
      <c r="EG1237" s="0"/>
      <c r="EH1237" s="0"/>
      <c r="EI1237" s="0"/>
      <c r="EJ1237" s="0"/>
      <c r="EK1237" s="0"/>
      <c r="EL1237" s="0"/>
      <c r="EM1237" s="0"/>
      <c r="EN1237" s="0"/>
      <c r="EO1237" s="0"/>
      <c r="EP1237" s="0"/>
      <c r="EQ1237" s="0"/>
      <c r="ER1237" s="0"/>
      <c r="ES1237" s="0"/>
      <c r="ET1237" s="0"/>
      <c r="EU1237" s="0"/>
      <c r="EV1237" s="0"/>
      <c r="EW1237" s="0"/>
      <c r="EX1237" s="0"/>
      <c r="EY1237" s="0"/>
      <c r="EZ1237" s="0"/>
      <c r="FA1237" s="0"/>
      <c r="FB1237" s="0"/>
      <c r="FC1237" s="0"/>
      <c r="FD1237" s="0"/>
      <c r="FE1237" s="0"/>
      <c r="FF1237" s="0"/>
      <c r="FG1237" s="0"/>
      <c r="FH1237" s="0"/>
      <c r="FI1237" s="0"/>
      <c r="FJ1237" s="0"/>
      <c r="FK1237" s="0"/>
      <c r="FL1237" s="0"/>
      <c r="FM1237" s="0"/>
      <c r="FN1237" s="0"/>
      <c r="FO1237" s="0"/>
      <c r="FP1237" s="0"/>
      <c r="FQ1237" s="0"/>
      <c r="FR1237" s="0"/>
      <c r="FS1237" s="0"/>
      <c r="FT1237" s="0"/>
      <c r="FU1237" s="0"/>
      <c r="FV1237" s="0"/>
      <c r="FW1237" s="0"/>
      <c r="FX1237" s="0"/>
      <c r="FY1237" s="0"/>
      <c r="FZ1237" s="0"/>
      <c r="GA1237" s="0"/>
      <c r="GB1237" s="0"/>
      <c r="GC1237" s="0"/>
      <c r="GD1237" s="0"/>
      <c r="GE1237" s="0"/>
      <c r="GF1237" s="0"/>
      <c r="GG1237" s="0"/>
      <c r="GH1237" s="0"/>
      <c r="GI1237" s="0"/>
      <c r="GJ1237" s="0"/>
      <c r="GK1237" s="0"/>
      <c r="GL1237" s="0"/>
      <c r="GM1237" s="0"/>
      <c r="GN1237" s="0"/>
      <c r="GO1237" s="0"/>
      <c r="GP1237" s="0"/>
      <c r="GQ1237" s="0"/>
      <c r="GR1237" s="0"/>
      <c r="GS1237" s="0"/>
      <c r="GT1237" s="0"/>
      <c r="GU1237" s="0"/>
      <c r="GV1237" s="0"/>
      <c r="GW1237" s="0"/>
      <c r="GX1237" s="0"/>
      <c r="GY1237" s="0"/>
      <c r="GZ1237" s="0"/>
      <c r="HA1237" s="0"/>
      <c r="HB1237" s="0"/>
      <c r="HC1237" s="0"/>
      <c r="HD1237" s="0"/>
      <c r="HE1237" s="0"/>
      <c r="HF1237" s="0"/>
      <c r="HG1237" s="0"/>
      <c r="HH1237" s="0"/>
      <c r="HI1237" s="0"/>
      <c r="HJ1237" s="0"/>
      <c r="HK1237" s="0"/>
      <c r="HL1237" s="0"/>
      <c r="HM1237" s="0"/>
      <c r="HN1237" s="0"/>
      <c r="HO1237" s="0"/>
      <c r="HP1237" s="0"/>
      <c r="HQ1237" s="0"/>
      <c r="HR1237" s="0"/>
      <c r="HS1237" s="0"/>
      <c r="HT1237" s="0"/>
      <c r="HU1237" s="0"/>
      <c r="HV1237" s="0"/>
      <c r="HW1237" s="0"/>
      <c r="HX1237" s="0"/>
      <c r="HY1237" s="0"/>
      <c r="HZ1237" s="0"/>
      <c r="IA1237" s="0"/>
      <c r="IB1237" s="0"/>
      <c r="IC1237" s="0"/>
      <c r="ID1237" s="0"/>
      <c r="IE1237" s="0"/>
      <c r="IF1237" s="0"/>
      <c r="IG1237" s="0"/>
      <c r="IH1237" s="0"/>
      <c r="II1237" s="0"/>
      <c r="IJ1237" s="0"/>
      <c r="IK1237" s="0"/>
      <c r="IL1237" s="0"/>
      <c r="IM1237" s="0"/>
      <c r="IN1237" s="0"/>
      <c r="IO1237" s="0"/>
      <c r="IP1237" s="0"/>
      <c r="IQ1237" s="0"/>
      <c r="IR1237" s="0"/>
      <c r="IS1237" s="0"/>
      <c r="IT1237" s="0"/>
      <c r="IU1237" s="0"/>
      <c r="IV1237" s="0"/>
      <c r="IW1237" s="0"/>
    </row>
    <row r="1238" customFormat="false" ht="15" hidden="false" customHeight="false" outlineLevel="0" collapsed="false">
      <c r="A1238" s="114" t="s">
        <v>3507</v>
      </c>
      <c r="B1238" s="115" t="s">
        <v>3508</v>
      </c>
      <c r="C1238" s="116" t="s">
        <v>127</v>
      </c>
      <c r="D1238" s="117"/>
      <c r="E1238" s="117" t="n">
        <v>0</v>
      </c>
      <c r="F1238" s="118" t="s">
        <v>49</v>
      </c>
      <c r="G1238" s="118" t="s">
        <v>49</v>
      </c>
      <c r="H1238" s="118" t="n">
        <v>29925</v>
      </c>
      <c r="I1238" s="125" t="s">
        <v>3125</v>
      </c>
      <c r="J1238" s="120" t="n">
        <v>10</v>
      </c>
      <c r="K1238" s="121" t="n">
        <v>6</v>
      </c>
      <c r="L1238" s="126"/>
      <c r="M1238" s="123"/>
      <c r="N1238" s="127"/>
      <c r="O1238" s="123"/>
      <c r="P1238" s="127"/>
      <c r="Q1238" s="124"/>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0"/>
      <c r="BK1238" s="0"/>
      <c r="BL1238" s="0"/>
      <c r="BM1238" s="0"/>
      <c r="BN1238" s="0"/>
      <c r="BO1238" s="0"/>
      <c r="BP1238" s="0"/>
      <c r="BQ1238" s="0"/>
      <c r="BR1238" s="0"/>
      <c r="BS1238" s="0"/>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0"/>
      <c r="DY1238" s="0"/>
      <c r="DZ1238" s="0"/>
      <c r="EA1238" s="0"/>
      <c r="EB1238" s="0"/>
      <c r="EC1238" s="0"/>
      <c r="ED1238" s="0"/>
      <c r="EE1238" s="0"/>
      <c r="EF1238" s="0"/>
      <c r="EG1238" s="0"/>
      <c r="EH1238" s="0"/>
      <c r="EI1238" s="0"/>
      <c r="EJ1238" s="0"/>
      <c r="EK1238" s="0"/>
      <c r="EL1238" s="0"/>
      <c r="EM1238" s="0"/>
      <c r="EN1238" s="0"/>
      <c r="EO1238" s="0"/>
      <c r="EP1238" s="0"/>
      <c r="EQ1238" s="0"/>
      <c r="ER1238" s="0"/>
      <c r="ES1238" s="0"/>
      <c r="ET1238" s="0"/>
      <c r="EU1238" s="0"/>
      <c r="EV1238" s="0"/>
      <c r="EW1238" s="0"/>
      <c r="EX1238" s="0"/>
      <c r="EY1238" s="0"/>
      <c r="EZ1238" s="0"/>
      <c r="FA1238" s="0"/>
      <c r="FB1238" s="0"/>
      <c r="FC1238" s="0"/>
      <c r="FD1238" s="0"/>
      <c r="FE1238" s="0"/>
      <c r="FF1238" s="0"/>
      <c r="FG1238" s="0"/>
      <c r="FH1238" s="0"/>
      <c r="FI1238" s="0"/>
      <c r="FJ1238" s="0"/>
      <c r="FK1238" s="0"/>
      <c r="FL1238" s="0"/>
      <c r="FM1238" s="0"/>
      <c r="FN1238" s="0"/>
      <c r="FO1238" s="0"/>
      <c r="FP1238" s="0"/>
      <c r="FQ1238" s="0"/>
      <c r="FR1238" s="0"/>
      <c r="FS1238" s="0"/>
      <c r="FT1238" s="0"/>
      <c r="FU1238" s="0"/>
      <c r="FV1238" s="0"/>
      <c r="FW1238" s="0"/>
      <c r="FX1238" s="0"/>
      <c r="FY1238" s="0"/>
      <c r="FZ1238" s="0"/>
      <c r="GA1238" s="0"/>
      <c r="GB1238" s="0"/>
      <c r="GC1238" s="0"/>
      <c r="GD1238" s="0"/>
      <c r="GE1238" s="0"/>
      <c r="GF1238" s="0"/>
      <c r="GG1238" s="0"/>
      <c r="GH1238" s="0"/>
      <c r="GI1238" s="0"/>
      <c r="GJ1238" s="0"/>
      <c r="GK1238" s="0"/>
      <c r="GL1238" s="0"/>
      <c r="GM1238" s="0"/>
      <c r="GN1238" s="0"/>
      <c r="GO1238" s="0"/>
      <c r="GP1238" s="0"/>
      <c r="GQ1238" s="0"/>
      <c r="GR1238" s="0"/>
      <c r="GS1238" s="0"/>
      <c r="GT1238" s="0"/>
      <c r="GU1238" s="0"/>
      <c r="GV1238" s="0"/>
      <c r="GW1238" s="0"/>
      <c r="GX1238" s="0"/>
      <c r="GY1238" s="0"/>
      <c r="GZ1238" s="0"/>
      <c r="HA1238" s="0"/>
      <c r="HB1238" s="0"/>
      <c r="HC1238" s="0"/>
      <c r="HD1238" s="0"/>
      <c r="HE1238" s="0"/>
      <c r="HF1238" s="0"/>
      <c r="HG1238" s="0"/>
      <c r="HH1238" s="0"/>
      <c r="HI1238" s="0"/>
      <c r="HJ1238" s="0"/>
      <c r="HK1238" s="0"/>
      <c r="HL1238" s="0"/>
      <c r="HM1238" s="0"/>
      <c r="HN1238" s="0"/>
      <c r="HO1238" s="0"/>
      <c r="HP1238" s="0"/>
      <c r="HQ1238" s="0"/>
      <c r="HR1238" s="0"/>
      <c r="HS1238" s="0"/>
      <c r="HT1238" s="0"/>
      <c r="HU1238" s="0"/>
      <c r="HV1238" s="0"/>
      <c r="HW1238" s="0"/>
      <c r="HX1238" s="0"/>
      <c r="HY1238" s="0"/>
      <c r="HZ1238" s="0"/>
      <c r="IA1238" s="0"/>
      <c r="IB1238" s="0"/>
      <c r="IC1238" s="0"/>
      <c r="ID1238" s="0"/>
      <c r="IE1238" s="0"/>
      <c r="IF1238" s="0"/>
      <c r="IG1238" s="0"/>
      <c r="IH1238" s="0"/>
      <c r="II1238" s="0"/>
      <c r="IJ1238" s="0"/>
      <c r="IK1238" s="0"/>
      <c r="IL1238" s="0"/>
      <c r="IM1238" s="0"/>
      <c r="IN1238" s="0"/>
      <c r="IO1238" s="0"/>
      <c r="IP1238" s="0"/>
      <c r="IQ1238" s="0"/>
      <c r="IR1238" s="0"/>
      <c r="IS1238" s="0"/>
      <c r="IT1238" s="0"/>
      <c r="IU1238" s="0"/>
      <c r="IV1238" s="0"/>
      <c r="IW1238" s="0"/>
    </row>
    <row r="1239" customFormat="false" ht="15" hidden="false" customHeight="false" outlineLevel="0" collapsed="false">
      <c r="A1239" s="114" t="s">
        <v>3509</v>
      </c>
      <c r="B1239" s="115" t="s">
        <v>3510</v>
      </c>
      <c r="C1239" s="116" t="s">
        <v>127</v>
      </c>
      <c r="D1239" s="117"/>
      <c r="E1239" s="117" t="n">
        <v>0</v>
      </c>
      <c r="F1239" s="118" t="s">
        <v>49</v>
      </c>
      <c r="G1239" s="118" t="s">
        <v>49</v>
      </c>
      <c r="H1239" s="118" t="n">
        <v>29924</v>
      </c>
      <c r="I1239" s="125" t="s">
        <v>3125</v>
      </c>
      <c r="J1239" s="120" t="n">
        <v>10</v>
      </c>
      <c r="K1239" s="121" t="n">
        <v>6</v>
      </c>
      <c r="L1239" s="126"/>
      <c r="M1239" s="123"/>
      <c r="N1239" s="127"/>
      <c r="O1239" s="123"/>
      <c r="P1239" s="127"/>
      <c r="Q1239" s="124"/>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BO1239" s="0"/>
      <c r="BP1239" s="0"/>
      <c r="BQ1239" s="0"/>
      <c r="BR1239" s="0"/>
      <c r="BS1239" s="0"/>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0"/>
      <c r="DY1239" s="0"/>
      <c r="DZ1239" s="0"/>
      <c r="EA1239" s="0"/>
      <c r="EB1239" s="0"/>
      <c r="EC1239" s="0"/>
      <c r="ED1239" s="0"/>
      <c r="EE1239" s="0"/>
      <c r="EF1239" s="0"/>
      <c r="EG1239" s="0"/>
      <c r="EH1239" s="0"/>
      <c r="EI1239" s="0"/>
      <c r="EJ1239" s="0"/>
      <c r="EK1239" s="0"/>
      <c r="EL1239" s="0"/>
      <c r="EM1239" s="0"/>
      <c r="EN1239" s="0"/>
      <c r="EO1239" s="0"/>
      <c r="EP1239" s="0"/>
      <c r="EQ1239" s="0"/>
      <c r="ER1239" s="0"/>
      <c r="ES1239" s="0"/>
      <c r="ET1239" s="0"/>
      <c r="EU1239" s="0"/>
      <c r="EV1239" s="0"/>
      <c r="EW1239" s="0"/>
      <c r="EX1239" s="0"/>
      <c r="EY1239" s="0"/>
      <c r="EZ1239" s="0"/>
      <c r="FA1239" s="0"/>
      <c r="FB1239" s="0"/>
      <c r="FC1239" s="0"/>
      <c r="FD1239" s="0"/>
      <c r="FE1239" s="0"/>
      <c r="FF1239" s="0"/>
      <c r="FG1239" s="0"/>
      <c r="FH1239" s="0"/>
      <c r="FI1239" s="0"/>
      <c r="FJ1239" s="0"/>
      <c r="FK1239" s="0"/>
      <c r="FL1239" s="0"/>
      <c r="FM1239" s="0"/>
      <c r="FN1239" s="0"/>
      <c r="FO1239" s="0"/>
      <c r="FP1239" s="0"/>
      <c r="FQ1239" s="0"/>
      <c r="FR1239" s="0"/>
      <c r="FS1239" s="0"/>
      <c r="FT1239" s="0"/>
      <c r="FU1239" s="0"/>
      <c r="FV1239" s="0"/>
      <c r="FW1239" s="0"/>
      <c r="FX1239" s="0"/>
      <c r="FY1239" s="0"/>
      <c r="FZ1239" s="0"/>
      <c r="GA1239" s="0"/>
      <c r="GB1239" s="0"/>
      <c r="GC1239" s="0"/>
      <c r="GD1239" s="0"/>
      <c r="GE1239" s="0"/>
      <c r="GF1239" s="0"/>
      <c r="GG1239" s="0"/>
      <c r="GH1239" s="0"/>
      <c r="GI1239" s="0"/>
      <c r="GJ1239" s="0"/>
      <c r="GK1239" s="0"/>
      <c r="GL1239" s="0"/>
      <c r="GM1239" s="0"/>
      <c r="GN1239" s="0"/>
      <c r="GO1239" s="0"/>
      <c r="GP1239" s="0"/>
      <c r="GQ1239" s="0"/>
      <c r="GR1239" s="0"/>
      <c r="GS1239" s="0"/>
      <c r="GT1239" s="0"/>
      <c r="GU1239" s="0"/>
      <c r="GV1239" s="0"/>
      <c r="GW1239" s="0"/>
      <c r="GX1239" s="0"/>
      <c r="GY1239" s="0"/>
      <c r="GZ1239" s="0"/>
      <c r="HA1239" s="0"/>
      <c r="HB1239" s="0"/>
      <c r="HC1239" s="0"/>
      <c r="HD1239" s="0"/>
      <c r="HE1239" s="0"/>
      <c r="HF1239" s="0"/>
      <c r="HG1239" s="0"/>
      <c r="HH1239" s="0"/>
      <c r="HI1239" s="0"/>
      <c r="HJ1239" s="0"/>
      <c r="HK1239" s="0"/>
      <c r="HL1239" s="0"/>
      <c r="HM1239" s="0"/>
      <c r="HN1239" s="0"/>
      <c r="HO1239" s="0"/>
      <c r="HP1239" s="0"/>
      <c r="HQ1239" s="0"/>
      <c r="HR1239" s="0"/>
      <c r="HS1239" s="0"/>
      <c r="HT1239" s="0"/>
      <c r="HU1239" s="0"/>
      <c r="HV1239" s="0"/>
      <c r="HW1239" s="0"/>
      <c r="HX1239" s="0"/>
      <c r="HY1239" s="0"/>
      <c r="HZ1239" s="0"/>
      <c r="IA1239" s="0"/>
      <c r="IB1239" s="0"/>
      <c r="IC1239" s="0"/>
      <c r="ID1239" s="0"/>
      <c r="IE1239" s="0"/>
      <c r="IF1239" s="0"/>
      <c r="IG1239" s="0"/>
      <c r="IH1239" s="0"/>
      <c r="II1239" s="0"/>
      <c r="IJ1239" s="0"/>
      <c r="IK1239" s="0"/>
      <c r="IL1239" s="0"/>
      <c r="IM1239" s="0"/>
      <c r="IN1239" s="0"/>
      <c r="IO1239" s="0"/>
      <c r="IP1239" s="0"/>
      <c r="IQ1239" s="0"/>
      <c r="IR1239" s="0"/>
      <c r="IS1239" s="0"/>
      <c r="IT1239" s="0"/>
      <c r="IU1239" s="0"/>
      <c r="IV1239" s="0"/>
      <c r="IW1239" s="0"/>
    </row>
    <row r="1240" customFormat="false" ht="15" hidden="false" customHeight="false" outlineLevel="0" collapsed="false">
      <c r="A1240" s="114" t="s">
        <v>3511</v>
      </c>
      <c r="B1240" s="115" t="s">
        <v>3512</v>
      </c>
      <c r="C1240" s="116" t="s">
        <v>127</v>
      </c>
      <c r="D1240" s="117"/>
      <c r="E1240" s="117" t="n">
        <v>0</v>
      </c>
      <c r="F1240" s="118" t="s">
        <v>49</v>
      </c>
      <c r="G1240" s="118" t="s">
        <v>49</v>
      </c>
      <c r="H1240" s="118" t="n">
        <v>1954</v>
      </c>
      <c r="I1240" s="125" t="s">
        <v>3125</v>
      </c>
      <c r="J1240" s="120" t="n">
        <v>10</v>
      </c>
      <c r="K1240" s="121" t="n">
        <v>6</v>
      </c>
      <c r="L1240" s="126"/>
      <c r="M1240" s="123"/>
      <c r="N1240" s="127"/>
      <c r="O1240" s="123"/>
      <c r="P1240" s="127"/>
      <c r="Q1240" s="124"/>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0"/>
      <c r="BK1240" s="0"/>
      <c r="BL1240" s="0"/>
      <c r="BM1240" s="0"/>
      <c r="BN1240" s="0"/>
      <c r="BO1240" s="0"/>
      <c r="BP1240" s="0"/>
      <c r="BQ1240" s="0"/>
      <c r="BR1240" s="0"/>
      <c r="BS1240" s="0"/>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0"/>
      <c r="DY1240" s="0"/>
      <c r="DZ1240" s="0"/>
      <c r="EA1240" s="0"/>
      <c r="EB1240" s="0"/>
      <c r="EC1240" s="0"/>
      <c r="ED1240" s="0"/>
      <c r="EE1240" s="0"/>
      <c r="EF1240" s="0"/>
      <c r="EG1240" s="0"/>
      <c r="EH1240" s="0"/>
      <c r="EI1240" s="0"/>
      <c r="EJ1240" s="0"/>
      <c r="EK1240" s="0"/>
      <c r="EL1240" s="0"/>
      <c r="EM1240" s="0"/>
      <c r="EN1240" s="0"/>
      <c r="EO1240" s="0"/>
      <c r="EP1240" s="0"/>
      <c r="EQ1240" s="0"/>
      <c r="ER1240" s="0"/>
      <c r="ES1240" s="0"/>
      <c r="ET1240" s="0"/>
      <c r="EU1240" s="0"/>
      <c r="EV1240" s="0"/>
      <c r="EW1240" s="0"/>
      <c r="EX1240" s="0"/>
      <c r="EY1240" s="0"/>
      <c r="EZ1240" s="0"/>
      <c r="FA1240" s="0"/>
      <c r="FB1240" s="0"/>
      <c r="FC1240" s="0"/>
      <c r="FD1240" s="0"/>
      <c r="FE1240" s="0"/>
      <c r="FF1240" s="0"/>
      <c r="FG1240" s="0"/>
      <c r="FH1240" s="0"/>
      <c r="FI1240" s="0"/>
      <c r="FJ1240" s="0"/>
      <c r="FK1240" s="0"/>
      <c r="FL1240" s="0"/>
      <c r="FM1240" s="0"/>
      <c r="FN1240" s="0"/>
      <c r="FO1240" s="0"/>
      <c r="FP1240" s="0"/>
      <c r="FQ1240" s="0"/>
      <c r="FR1240" s="0"/>
      <c r="FS1240" s="0"/>
      <c r="FT1240" s="0"/>
      <c r="FU1240" s="0"/>
      <c r="FV1240" s="0"/>
      <c r="FW1240" s="0"/>
      <c r="FX1240" s="0"/>
      <c r="FY1240" s="0"/>
      <c r="FZ1240" s="0"/>
      <c r="GA1240" s="0"/>
      <c r="GB1240" s="0"/>
      <c r="GC1240" s="0"/>
      <c r="GD1240" s="0"/>
      <c r="GE1240" s="0"/>
      <c r="GF1240" s="0"/>
      <c r="GG1240" s="0"/>
      <c r="GH1240" s="0"/>
      <c r="GI1240" s="0"/>
      <c r="GJ1240" s="0"/>
      <c r="GK1240" s="0"/>
      <c r="GL1240" s="0"/>
      <c r="GM1240" s="0"/>
      <c r="GN1240" s="0"/>
      <c r="GO1240" s="0"/>
      <c r="GP1240" s="0"/>
      <c r="GQ1240" s="0"/>
      <c r="GR1240" s="0"/>
      <c r="GS1240" s="0"/>
      <c r="GT1240" s="0"/>
      <c r="GU1240" s="0"/>
      <c r="GV1240" s="0"/>
      <c r="GW1240" s="0"/>
      <c r="GX1240" s="0"/>
      <c r="GY1240" s="0"/>
      <c r="GZ1240" s="0"/>
      <c r="HA1240" s="0"/>
      <c r="HB1240" s="0"/>
      <c r="HC1240" s="0"/>
      <c r="HD1240" s="0"/>
      <c r="HE1240" s="0"/>
      <c r="HF1240" s="0"/>
      <c r="HG1240" s="0"/>
      <c r="HH1240" s="0"/>
      <c r="HI1240" s="0"/>
      <c r="HJ1240" s="0"/>
      <c r="HK1240" s="0"/>
      <c r="HL1240" s="0"/>
      <c r="HM1240" s="0"/>
      <c r="HN1240" s="0"/>
      <c r="HO1240" s="0"/>
      <c r="HP1240" s="0"/>
      <c r="HQ1240" s="0"/>
      <c r="HR1240" s="0"/>
      <c r="HS1240" s="0"/>
      <c r="HT1240" s="0"/>
      <c r="HU1240" s="0"/>
      <c r="HV1240" s="0"/>
      <c r="HW1240" s="0"/>
      <c r="HX1240" s="0"/>
      <c r="HY1240" s="0"/>
      <c r="HZ1240" s="0"/>
      <c r="IA1240" s="0"/>
      <c r="IB1240" s="0"/>
      <c r="IC1240" s="0"/>
      <c r="ID1240" s="0"/>
      <c r="IE1240" s="0"/>
      <c r="IF1240" s="0"/>
      <c r="IG1240" s="0"/>
      <c r="IH1240" s="0"/>
      <c r="II1240" s="0"/>
      <c r="IJ1240" s="0"/>
      <c r="IK1240" s="0"/>
      <c r="IL1240" s="0"/>
      <c r="IM1240" s="0"/>
      <c r="IN1240" s="0"/>
      <c r="IO1240" s="0"/>
      <c r="IP1240" s="0"/>
      <c r="IQ1240" s="0"/>
      <c r="IR1240" s="0"/>
      <c r="IS1240" s="0"/>
      <c r="IT1240" s="0"/>
      <c r="IU1240" s="0"/>
      <c r="IV1240" s="0"/>
      <c r="IW1240" s="0"/>
    </row>
    <row r="1241" customFormat="false" ht="15" hidden="false" customHeight="true" outlineLevel="0" collapsed="false">
      <c r="A1241" s="114" t="s">
        <v>3513</v>
      </c>
      <c r="B1241" s="115" t="s">
        <v>3514</v>
      </c>
      <c r="C1241" s="116" t="s">
        <v>127</v>
      </c>
      <c r="D1241" s="117"/>
      <c r="E1241" s="117" t="n">
        <v>0</v>
      </c>
      <c r="F1241" s="118" t="s">
        <v>49</v>
      </c>
      <c r="G1241" s="118" t="s">
        <v>49</v>
      </c>
      <c r="H1241" s="118" t="n">
        <v>19739</v>
      </c>
      <c r="I1241" s="125" t="s">
        <v>3125</v>
      </c>
      <c r="J1241" s="120" t="n">
        <v>10</v>
      </c>
      <c r="K1241" s="121" t="n">
        <v>7</v>
      </c>
      <c r="L1241" s="126"/>
      <c r="M1241" s="123"/>
      <c r="N1241" s="127"/>
      <c r="O1241" s="123"/>
      <c r="P1241" s="127"/>
      <c r="Q1241" s="124"/>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BO1241" s="0"/>
      <c r="BP1241" s="0"/>
      <c r="BQ1241" s="0"/>
      <c r="BR1241" s="0"/>
      <c r="BS1241" s="0"/>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0"/>
      <c r="DY1241" s="0"/>
      <c r="DZ1241" s="0"/>
      <c r="EA1241" s="0"/>
      <c r="EB1241" s="0"/>
      <c r="EC1241" s="0"/>
      <c r="ED1241" s="0"/>
      <c r="EE1241" s="0"/>
      <c r="EF1241" s="0"/>
      <c r="EG1241" s="0"/>
      <c r="EH1241" s="0"/>
      <c r="EI1241" s="0"/>
      <c r="EJ1241" s="0"/>
      <c r="EK1241" s="0"/>
      <c r="EL1241" s="0"/>
      <c r="EM1241" s="0"/>
      <c r="EN1241" s="0"/>
      <c r="EO1241" s="0"/>
      <c r="EP1241" s="0"/>
      <c r="EQ1241" s="0"/>
      <c r="ER1241" s="0"/>
      <c r="ES1241" s="0"/>
      <c r="ET1241" s="0"/>
      <c r="EU1241" s="0"/>
      <c r="EV1241" s="0"/>
      <c r="EW1241" s="0"/>
      <c r="EX1241" s="0"/>
      <c r="EY1241" s="0"/>
      <c r="EZ1241" s="0"/>
      <c r="FA1241" s="0"/>
      <c r="FB1241" s="0"/>
      <c r="FC1241" s="0"/>
      <c r="FD1241" s="0"/>
      <c r="FE1241" s="0"/>
      <c r="FF1241" s="0"/>
      <c r="FG1241" s="0"/>
      <c r="FH1241" s="0"/>
      <c r="FI1241" s="0"/>
      <c r="FJ1241" s="0"/>
      <c r="FK1241" s="0"/>
      <c r="FL1241" s="0"/>
      <c r="FM1241" s="0"/>
      <c r="FN1241" s="0"/>
      <c r="FO1241" s="0"/>
      <c r="FP1241" s="0"/>
      <c r="FQ1241" s="0"/>
      <c r="FR1241" s="0"/>
      <c r="FS1241" s="0"/>
      <c r="FT1241" s="0"/>
      <c r="FU1241" s="0"/>
      <c r="FV1241" s="0"/>
      <c r="FW1241" s="0"/>
      <c r="FX1241" s="0"/>
      <c r="FY1241" s="0"/>
      <c r="FZ1241" s="0"/>
      <c r="GA1241" s="0"/>
      <c r="GB1241" s="0"/>
      <c r="GC1241" s="0"/>
      <c r="GD1241" s="0"/>
      <c r="GE1241" s="0"/>
      <c r="GF1241" s="0"/>
      <c r="GG1241" s="0"/>
      <c r="GH1241" s="0"/>
      <c r="GI1241" s="0"/>
      <c r="GJ1241" s="0"/>
      <c r="GK1241" s="0"/>
      <c r="GL1241" s="0"/>
      <c r="GM1241" s="0"/>
      <c r="GN1241" s="0"/>
      <c r="GO1241" s="0"/>
      <c r="GP1241" s="0"/>
      <c r="GQ1241" s="0"/>
      <c r="GR1241" s="0"/>
      <c r="GS1241" s="0"/>
      <c r="GT1241" s="0"/>
      <c r="GU1241" s="0"/>
      <c r="GV1241" s="0"/>
      <c r="GW1241" s="0"/>
      <c r="GX1241" s="0"/>
      <c r="GY1241" s="0"/>
      <c r="GZ1241" s="0"/>
      <c r="HA1241" s="0"/>
      <c r="HB1241" s="0"/>
      <c r="HC1241" s="0"/>
      <c r="HD1241" s="0"/>
      <c r="HE1241" s="0"/>
      <c r="HF1241" s="0"/>
      <c r="HG1241" s="0"/>
      <c r="HH1241" s="0"/>
      <c r="HI1241" s="0"/>
      <c r="HJ1241" s="0"/>
      <c r="HK1241" s="0"/>
      <c r="HL1241" s="0"/>
      <c r="HM1241" s="0"/>
      <c r="HN1241" s="0"/>
      <c r="HO1241" s="0"/>
      <c r="HP1241" s="0"/>
      <c r="HQ1241" s="0"/>
      <c r="HR1241" s="0"/>
      <c r="HS1241" s="0"/>
      <c r="HT1241" s="0"/>
      <c r="HU1241" s="0"/>
      <c r="HV1241" s="0"/>
      <c r="HW1241" s="0"/>
      <c r="HX1241" s="0"/>
      <c r="HY1241" s="0"/>
      <c r="HZ1241" s="0"/>
      <c r="IA1241" s="0"/>
      <c r="IB1241" s="0"/>
      <c r="IC1241" s="0"/>
      <c r="ID1241" s="0"/>
      <c r="IE1241" s="0"/>
      <c r="IF1241" s="0"/>
      <c r="IG1241" s="0"/>
      <c r="IH1241" s="0"/>
      <c r="II1241" s="0"/>
      <c r="IJ1241" s="0"/>
      <c r="IK1241" s="0"/>
      <c r="IL1241" s="0"/>
      <c r="IM1241" s="0"/>
      <c r="IN1241" s="0"/>
      <c r="IO1241" s="0"/>
      <c r="IP1241" s="0"/>
      <c r="IQ1241" s="0"/>
      <c r="IR1241" s="0"/>
      <c r="IS1241" s="0"/>
      <c r="IT1241" s="0"/>
      <c r="IU1241" s="0"/>
      <c r="IV1241" s="0"/>
      <c r="IW1241" s="0"/>
    </row>
    <row r="1242" customFormat="false" ht="15" hidden="false" customHeight="false" outlineLevel="0" collapsed="false">
      <c r="A1242" s="114" t="s">
        <v>3515</v>
      </c>
      <c r="B1242" s="115" t="s">
        <v>3516</v>
      </c>
      <c r="C1242" s="116" t="s">
        <v>127</v>
      </c>
      <c r="D1242" s="117"/>
      <c r="E1242" s="117" t="n">
        <v>0</v>
      </c>
      <c r="F1242" s="118" t="s">
        <v>49</v>
      </c>
      <c r="G1242" s="118" t="s">
        <v>49</v>
      </c>
      <c r="H1242" s="118" t="n">
        <v>2006</v>
      </c>
      <c r="I1242" s="125" t="s">
        <v>3125</v>
      </c>
      <c r="J1242" s="120" t="n">
        <v>10</v>
      </c>
      <c r="K1242" s="121" t="n">
        <v>6</v>
      </c>
      <c r="L1242" s="126"/>
      <c r="M1242" s="123"/>
      <c r="N1242" s="127"/>
      <c r="O1242" s="123"/>
      <c r="P1242" s="127"/>
      <c r="Q1242" s="124"/>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0"/>
      <c r="BK1242" s="0"/>
      <c r="BL1242" s="0"/>
      <c r="BM1242" s="0"/>
      <c r="BN1242" s="0"/>
      <c r="BO1242" s="0"/>
      <c r="BP1242" s="0"/>
      <c r="BQ1242" s="0"/>
      <c r="BR1242" s="0"/>
      <c r="BS1242" s="0"/>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0"/>
      <c r="DY1242" s="0"/>
      <c r="DZ1242" s="0"/>
      <c r="EA1242" s="0"/>
      <c r="EB1242" s="0"/>
      <c r="EC1242" s="0"/>
      <c r="ED1242" s="0"/>
      <c r="EE1242" s="0"/>
      <c r="EF1242" s="0"/>
      <c r="EG1242" s="0"/>
      <c r="EH1242" s="0"/>
      <c r="EI1242" s="0"/>
      <c r="EJ1242" s="0"/>
      <c r="EK1242" s="0"/>
      <c r="EL1242" s="0"/>
      <c r="EM1242" s="0"/>
      <c r="EN1242" s="0"/>
      <c r="EO1242" s="0"/>
      <c r="EP1242" s="0"/>
      <c r="EQ1242" s="0"/>
      <c r="ER1242" s="0"/>
      <c r="ES1242" s="0"/>
      <c r="ET1242" s="0"/>
      <c r="EU1242" s="0"/>
      <c r="EV1242" s="0"/>
      <c r="EW1242" s="0"/>
      <c r="EX1242" s="0"/>
      <c r="EY1242" s="0"/>
      <c r="EZ1242" s="0"/>
      <c r="FA1242" s="0"/>
      <c r="FB1242" s="0"/>
      <c r="FC1242" s="0"/>
      <c r="FD1242" s="0"/>
      <c r="FE1242" s="0"/>
      <c r="FF1242" s="0"/>
      <c r="FG1242" s="0"/>
      <c r="FH1242" s="0"/>
      <c r="FI1242" s="0"/>
      <c r="FJ1242" s="0"/>
      <c r="FK1242" s="0"/>
      <c r="FL1242" s="0"/>
      <c r="FM1242" s="0"/>
      <c r="FN1242" s="0"/>
      <c r="FO1242" s="0"/>
      <c r="FP1242" s="0"/>
      <c r="FQ1242" s="0"/>
      <c r="FR1242" s="0"/>
      <c r="FS1242" s="0"/>
      <c r="FT1242" s="0"/>
      <c r="FU1242" s="0"/>
      <c r="FV1242" s="0"/>
      <c r="FW1242" s="0"/>
      <c r="FX1242" s="0"/>
      <c r="FY1242" s="0"/>
      <c r="FZ1242" s="0"/>
      <c r="GA1242" s="0"/>
      <c r="GB1242" s="0"/>
      <c r="GC1242" s="0"/>
      <c r="GD1242" s="0"/>
      <c r="GE1242" s="0"/>
      <c r="GF1242" s="0"/>
      <c r="GG1242" s="0"/>
      <c r="GH1242" s="0"/>
      <c r="GI1242" s="0"/>
      <c r="GJ1242" s="0"/>
      <c r="GK1242" s="0"/>
      <c r="GL1242" s="0"/>
      <c r="GM1242" s="0"/>
      <c r="GN1242" s="0"/>
      <c r="GO1242" s="0"/>
      <c r="GP1242" s="0"/>
      <c r="GQ1242" s="0"/>
      <c r="GR1242" s="0"/>
      <c r="GS1242" s="0"/>
      <c r="GT1242" s="0"/>
      <c r="GU1242" s="0"/>
      <c r="GV1242" s="0"/>
      <c r="GW1242" s="0"/>
      <c r="GX1242" s="0"/>
      <c r="GY1242" s="0"/>
      <c r="GZ1242" s="0"/>
      <c r="HA1242" s="0"/>
      <c r="HB1242" s="0"/>
      <c r="HC1242" s="0"/>
      <c r="HD1242" s="0"/>
      <c r="HE1242" s="0"/>
      <c r="HF1242" s="0"/>
      <c r="HG1242" s="0"/>
      <c r="HH1242" s="0"/>
      <c r="HI1242" s="0"/>
      <c r="HJ1242" s="0"/>
      <c r="HK1242" s="0"/>
      <c r="HL1242" s="0"/>
      <c r="HM1242" s="0"/>
      <c r="HN1242" s="0"/>
      <c r="HO1242" s="0"/>
      <c r="HP1242" s="0"/>
      <c r="HQ1242" s="0"/>
      <c r="HR1242" s="0"/>
      <c r="HS1242" s="0"/>
      <c r="HT1242" s="0"/>
      <c r="HU1242" s="0"/>
      <c r="HV1242" s="0"/>
      <c r="HW1242" s="0"/>
      <c r="HX1242" s="0"/>
      <c r="HY1242" s="0"/>
      <c r="HZ1242" s="0"/>
      <c r="IA1242" s="0"/>
      <c r="IB1242" s="0"/>
      <c r="IC1242" s="0"/>
      <c r="ID1242" s="0"/>
      <c r="IE1242" s="0"/>
      <c r="IF1242" s="0"/>
      <c r="IG1242" s="0"/>
      <c r="IH1242" s="0"/>
      <c r="II1242" s="0"/>
      <c r="IJ1242" s="0"/>
      <c r="IK1242" s="0"/>
      <c r="IL1242" s="0"/>
      <c r="IM1242" s="0"/>
      <c r="IN1242" s="0"/>
      <c r="IO1242" s="0"/>
      <c r="IP1242" s="0"/>
      <c r="IQ1242" s="0"/>
      <c r="IR1242" s="0"/>
      <c r="IS1242" s="0"/>
      <c r="IT1242" s="0"/>
      <c r="IU1242" s="0"/>
      <c r="IV1242" s="0"/>
      <c r="IW1242" s="0"/>
    </row>
    <row r="1243" customFormat="false" ht="15" hidden="false" customHeight="false" outlineLevel="0" collapsed="false">
      <c r="A1243" s="192" t="s">
        <v>3517</v>
      </c>
      <c r="B1243" s="115" t="s">
        <v>3518</v>
      </c>
      <c r="C1243" s="193" t="s">
        <v>127</v>
      </c>
      <c r="D1243" s="117"/>
      <c r="E1243" s="117" t="n">
        <v>0</v>
      </c>
      <c r="F1243" s="118" t="s">
        <v>49</v>
      </c>
      <c r="G1243" s="118" t="s">
        <v>49</v>
      </c>
      <c r="H1243" s="118" t="n">
        <v>32263</v>
      </c>
      <c r="I1243" s="125" t="s">
        <v>3125</v>
      </c>
      <c r="J1243" s="120" t="n">
        <v>10</v>
      </c>
      <c r="K1243" s="121" t="n">
        <v>6</v>
      </c>
      <c r="L1243" s="126"/>
      <c r="M1243" s="123"/>
      <c r="N1243" s="127"/>
      <c r="O1243" s="123"/>
      <c r="P1243" s="127"/>
      <c r="Q1243" s="124"/>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BO1243" s="0"/>
      <c r="BP1243" s="0"/>
      <c r="BQ1243" s="0"/>
      <c r="BR1243" s="0"/>
      <c r="BS1243" s="0"/>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0"/>
      <c r="DY1243" s="0"/>
      <c r="DZ1243" s="0"/>
      <c r="EA1243" s="0"/>
      <c r="EB1243" s="0"/>
      <c r="EC1243" s="0"/>
      <c r="ED1243" s="0"/>
      <c r="EE1243" s="0"/>
      <c r="EF1243" s="0"/>
      <c r="EG1243" s="0"/>
      <c r="EH1243" s="0"/>
      <c r="EI1243" s="0"/>
      <c r="EJ1243" s="0"/>
      <c r="EK1243" s="0"/>
      <c r="EL1243" s="0"/>
      <c r="EM1243" s="0"/>
      <c r="EN1243" s="0"/>
      <c r="EO1243" s="0"/>
      <c r="EP1243" s="0"/>
      <c r="EQ1243" s="0"/>
      <c r="ER1243" s="0"/>
      <c r="ES1243" s="0"/>
      <c r="ET1243" s="0"/>
      <c r="EU1243" s="0"/>
      <c r="EV1243" s="0"/>
      <c r="EW1243" s="0"/>
      <c r="EX1243" s="0"/>
      <c r="EY1243" s="0"/>
      <c r="EZ1243" s="0"/>
      <c r="FA1243" s="0"/>
      <c r="FB1243" s="0"/>
      <c r="FC1243" s="0"/>
      <c r="FD1243" s="0"/>
      <c r="FE1243" s="0"/>
      <c r="FF1243" s="0"/>
      <c r="FG1243" s="0"/>
      <c r="FH1243" s="0"/>
      <c r="FI1243" s="0"/>
      <c r="FJ1243" s="0"/>
      <c r="FK1243" s="0"/>
      <c r="FL1243" s="0"/>
      <c r="FM1243" s="0"/>
      <c r="FN1243" s="0"/>
      <c r="FO1243" s="0"/>
      <c r="FP1243" s="0"/>
      <c r="FQ1243" s="0"/>
      <c r="FR1243" s="0"/>
      <c r="FS1243" s="0"/>
      <c r="FT1243" s="0"/>
      <c r="FU1243" s="0"/>
      <c r="FV1243" s="0"/>
      <c r="FW1243" s="0"/>
      <c r="FX1243" s="0"/>
      <c r="FY1243" s="0"/>
      <c r="FZ1243" s="0"/>
      <c r="GA1243" s="0"/>
      <c r="GB1243" s="0"/>
      <c r="GC1243" s="0"/>
      <c r="GD1243" s="0"/>
      <c r="GE1243" s="0"/>
      <c r="GF1243" s="0"/>
      <c r="GG1243" s="0"/>
      <c r="GH1243" s="0"/>
      <c r="GI1243" s="0"/>
      <c r="GJ1243" s="0"/>
      <c r="GK1243" s="0"/>
      <c r="GL1243" s="0"/>
      <c r="GM1243" s="0"/>
      <c r="GN1243" s="0"/>
      <c r="GO1243" s="0"/>
      <c r="GP1243" s="0"/>
      <c r="GQ1243" s="0"/>
      <c r="GR1243" s="0"/>
      <c r="GS1243" s="0"/>
      <c r="GT1243" s="0"/>
      <c r="GU1243" s="0"/>
      <c r="GV1243" s="0"/>
      <c r="GW1243" s="0"/>
      <c r="GX1243" s="0"/>
      <c r="GY1243" s="0"/>
      <c r="GZ1243" s="0"/>
      <c r="HA1243" s="0"/>
      <c r="HB1243" s="0"/>
      <c r="HC1243" s="0"/>
      <c r="HD1243" s="0"/>
      <c r="HE1243" s="0"/>
      <c r="HF1243" s="0"/>
      <c r="HG1243" s="0"/>
      <c r="HH1243" s="0"/>
      <c r="HI1243" s="0"/>
      <c r="HJ1243" s="0"/>
      <c r="HK1243" s="0"/>
      <c r="HL1243" s="0"/>
      <c r="HM1243" s="0"/>
      <c r="HN1243" s="0"/>
      <c r="HO1243" s="0"/>
      <c r="HP1243" s="0"/>
      <c r="HQ1243" s="0"/>
      <c r="HR1243" s="0"/>
      <c r="HS1243" s="0"/>
      <c r="HT1243" s="0"/>
      <c r="HU1243" s="0"/>
      <c r="HV1243" s="0"/>
      <c r="HW1243" s="0"/>
      <c r="HX1243" s="0"/>
      <c r="HY1243" s="0"/>
      <c r="HZ1243" s="0"/>
      <c r="IA1243" s="0"/>
      <c r="IB1243" s="0"/>
      <c r="IC1243" s="0"/>
      <c r="ID1243" s="0"/>
      <c r="IE1243" s="0"/>
      <c r="IF1243" s="0"/>
      <c r="IG1243" s="0"/>
      <c r="IH1243" s="0"/>
      <c r="II1243" s="0"/>
      <c r="IJ1243" s="0"/>
      <c r="IK1243" s="0"/>
      <c r="IL1243" s="0"/>
      <c r="IM1243" s="0"/>
      <c r="IN1243" s="0"/>
      <c r="IO1243" s="0"/>
      <c r="IP1243" s="0"/>
      <c r="IQ1243" s="0"/>
      <c r="IR1243" s="0"/>
      <c r="IS1243" s="0"/>
      <c r="IT1243" s="0"/>
      <c r="IU1243" s="0"/>
      <c r="IV1243" s="0"/>
      <c r="IW1243" s="0"/>
    </row>
    <row r="1244" customFormat="false" ht="12.75" hidden="false" customHeight="false" outlineLevel="0" collapsed="false">
      <c r="A1244" s="194" t="s">
        <v>3519</v>
      </c>
      <c r="B1244" s="195"/>
      <c r="C1244" s="196"/>
      <c r="D1244" s="74"/>
      <c r="E1244" s="74"/>
      <c r="F1244" s="195"/>
      <c r="G1244" s="197"/>
      <c r="H1244" s="197"/>
      <c r="I1244" s="74"/>
      <c r="J1244" s="120"/>
      <c r="K1244" s="120"/>
      <c r="L1244" s="198"/>
      <c r="M1244" s="74"/>
      <c r="N1244" s="74"/>
      <c r="O1244" s="74"/>
      <c r="P1244" s="74"/>
      <c r="Q1244" s="199"/>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0"/>
      <c r="BK1244" s="0"/>
      <c r="BL1244" s="0"/>
      <c r="BM1244" s="0"/>
      <c r="BN1244" s="0"/>
      <c r="BO1244" s="0"/>
      <c r="BP1244" s="0"/>
      <c r="BQ1244" s="0"/>
      <c r="BR1244" s="0"/>
      <c r="BS1244" s="0"/>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0"/>
      <c r="DY1244" s="0"/>
      <c r="DZ1244" s="0"/>
      <c r="EA1244" s="0"/>
      <c r="EB1244" s="0"/>
      <c r="EC1244" s="0"/>
      <c r="ED1244" s="0"/>
      <c r="EE1244" s="0"/>
      <c r="EF1244" s="0"/>
      <c r="EG1244" s="0"/>
      <c r="EH1244" s="0"/>
      <c r="EI1244" s="0"/>
      <c r="EJ1244" s="0"/>
      <c r="EK1244" s="0"/>
      <c r="EL1244" s="0"/>
      <c r="EM1244" s="0"/>
      <c r="EN1244" s="0"/>
      <c r="EO1244" s="0"/>
      <c r="EP1244" s="0"/>
      <c r="EQ1244" s="0"/>
      <c r="ER1244" s="0"/>
      <c r="ES1244" s="0"/>
      <c r="ET1244" s="0"/>
      <c r="EU1244" s="0"/>
      <c r="EV1244" s="0"/>
      <c r="EW1244" s="0"/>
      <c r="EX1244" s="0"/>
      <c r="EY1244" s="0"/>
      <c r="EZ1244" s="0"/>
      <c r="FA1244" s="0"/>
      <c r="FB1244" s="0"/>
      <c r="FC1244" s="0"/>
      <c r="FD1244" s="0"/>
      <c r="FE1244" s="0"/>
      <c r="FF1244" s="0"/>
      <c r="FG1244" s="0"/>
      <c r="FH1244" s="0"/>
      <c r="FI1244" s="0"/>
      <c r="FJ1244" s="0"/>
      <c r="FK1244" s="0"/>
      <c r="FL1244" s="0"/>
      <c r="FM1244" s="0"/>
      <c r="FN1244" s="0"/>
      <c r="FO1244" s="0"/>
      <c r="FP1244" s="0"/>
      <c r="FQ1244" s="0"/>
      <c r="FR1244" s="0"/>
      <c r="FS1244" s="0"/>
      <c r="FT1244" s="0"/>
      <c r="FU1244" s="0"/>
      <c r="FV1244" s="0"/>
      <c r="FW1244" s="0"/>
      <c r="FX1244" s="0"/>
      <c r="FY1244" s="0"/>
      <c r="FZ1244" s="0"/>
      <c r="GA1244" s="0"/>
      <c r="GB1244" s="0"/>
      <c r="GC1244" s="0"/>
      <c r="GD1244" s="0"/>
      <c r="GE1244" s="0"/>
      <c r="GF1244" s="0"/>
      <c r="GG1244" s="0"/>
      <c r="GH1244" s="0"/>
      <c r="GI1244" s="0"/>
      <c r="GJ1244" s="0"/>
      <c r="GK1244" s="0"/>
      <c r="GL1244" s="0"/>
      <c r="GM1244" s="0"/>
      <c r="GN1244" s="0"/>
      <c r="GO1244" s="0"/>
      <c r="GP1244" s="0"/>
      <c r="GQ1244" s="0"/>
      <c r="GR1244" s="0"/>
      <c r="GS1244" s="0"/>
      <c r="GT1244" s="0"/>
      <c r="GU1244" s="0"/>
      <c r="GV1244" s="0"/>
      <c r="GW1244" s="0"/>
      <c r="GX1244" s="0"/>
      <c r="GY1244" s="0"/>
      <c r="GZ1244" s="0"/>
      <c r="HA1244" s="0"/>
      <c r="HB1244" s="0"/>
      <c r="HC1244" s="0"/>
      <c r="HD1244" s="0"/>
      <c r="HE1244" s="0"/>
      <c r="HF1244" s="0"/>
      <c r="HG1244" s="0"/>
      <c r="HH1244" s="0"/>
      <c r="HI1244" s="0"/>
      <c r="HJ1244" s="0"/>
      <c r="HK1244" s="0"/>
      <c r="HL1244" s="0"/>
      <c r="HM1244" s="0"/>
      <c r="HN1244" s="0"/>
      <c r="HO1244" s="0"/>
      <c r="HP1244" s="0"/>
      <c r="HQ1244" s="0"/>
      <c r="HR1244" s="0"/>
      <c r="HS1244" s="0"/>
      <c r="HT1244" s="0"/>
      <c r="HU1244" s="0"/>
      <c r="HV1244" s="0"/>
      <c r="HW1244" s="0"/>
      <c r="HX1244" s="0"/>
      <c r="HY1244" s="0"/>
      <c r="HZ1244" s="0"/>
      <c r="IA1244" s="0"/>
      <c r="IB1244" s="0"/>
      <c r="IC1244" s="0"/>
      <c r="ID1244" s="0"/>
      <c r="IE1244" s="0"/>
      <c r="IF1244" s="0"/>
      <c r="IG1244" s="0"/>
      <c r="IH1244" s="0"/>
      <c r="II1244" s="0"/>
      <c r="IJ1244" s="0"/>
      <c r="IK1244" s="0"/>
      <c r="IL1244" s="0"/>
      <c r="IM1244" s="0"/>
      <c r="IN1244" s="0"/>
      <c r="IO1244" s="0"/>
      <c r="IP1244" s="0"/>
      <c r="IQ1244" s="0"/>
      <c r="IR1244" s="0"/>
      <c r="IS1244" s="0"/>
      <c r="IT1244" s="0"/>
      <c r="IU1244" s="0"/>
      <c r="IV1244" s="0"/>
      <c r="IW1244" s="0"/>
    </row>
    <row r="1245" customFormat="false" ht="15" hidden="false" customHeight="false" outlineLevel="0" collapsed="false">
      <c r="A1245" s="200"/>
      <c r="B1245" s="201"/>
      <c r="C1245" s="202"/>
      <c r="D1245" s="203"/>
      <c r="E1245" s="203"/>
      <c r="F1245" s="204"/>
      <c r="G1245" s="204"/>
      <c r="H1245" s="204"/>
      <c r="I1245" s="205"/>
      <c r="J1245" s="206"/>
      <c r="K1245" s="207"/>
      <c r="L1245" s="208"/>
      <c r="M1245" s="209"/>
      <c r="N1245" s="210"/>
      <c r="O1245" s="209"/>
      <c r="P1245" s="210"/>
      <c r="Q1245" s="211"/>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BO1245" s="0"/>
      <c r="BP1245" s="0"/>
      <c r="BQ1245" s="0"/>
      <c r="BR1245" s="0"/>
      <c r="BS1245" s="0"/>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0"/>
      <c r="DY1245" s="0"/>
      <c r="DZ1245" s="0"/>
      <c r="EA1245" s="0"/>
      <c r="EB1245" s="0"/>
      <c r="EC1245" s="0"/>
      <c r="ED1245" s="0"/>
      <c r="EE1245" s="0"/>
      <c r="EF1245" s="0"/>
      <c r="EG1245" s="0"/>
      <c r="EH1245" s="0"/>
      <c r="EI1245" s="0"/>
      <c r="EJ1245" s="0"/>
      <c r="EK1245" s="0"/>
      <c r="EL1245" s="0"/>
      <c r="EM1245" s="0"/>
      <c r="EN1245" s="0"/>
      <c r="EO1245" s="0"/>
      <c r="EP1245" s="0"/>
      <c r="EQ1245" s="0"/>
      <c r="ER1245" s="0"/>
      <c r="ES1245" s="0"/>
      <c r="ET1245" s="0"/>
      <c r="EU1245" s="0"/>
      <c r="EV1245" s="0"/>
      <c r="EW1245" s="0"/>
      <c r="EX1245" s="0"/>
      <c r="EY1245" s="0"/>
      <c r="EZ1245" s="0"/>
      <c r="FA1245" s="0"/>
      <c r="FB1245" s="0"/>
      <c r="FC1245" s="0"/>
      <c r="FD1245" s="0"/>
      <c r="FE1245" s="0"/>
      <c r="FF1245" s="0"/>
      <c r="FG1245" s="0"/>
      <c r="FH1245" s="0"/>
      <c r="FI1245" s="0"/>
      <c r="FJ1245" s="0"/>
      <c r="FK1245" s="0"/>
      <c r="FL1245" s="0"/>
      <c r="FM1245" s="0"/>
      <c r="FN1245" s="0"/>
      <c r="FO1245" s="0"/>
      <c r="FP1245" s="0"/>
      <c r="FQ1245" s="0"/>
      <c r="FR1245" s="0"/>
      <c r="FS1245" s="0"/>
      <c r="FT1245" s="0"/>
      <c r="FU1245" s="0"/>
      <c r="FV1245" s="0"/>
      <c r="FW1245" s="0"/>
      <c r="FX1245" s="0"/>
      <c r="FY1245" s="0"/>
      <c r="FZ1245" s="0"/>
      <c r="GA1245" s="0"/>
      <c r="GB1245" s="0"/>
      <c r="GC1245" s="0"/>
      <c r="GD1245" s="0"/>
      <c r="GE1245" s="0"/>
      <c r="GF1245" s="0"/>
      <c r="GG1245" s="0"/>
      <c r="GH1245" s="0"/>
      <c r="GI1245" s="0"/>
      <c r="GJ1245" s="0"/>
      <c r="GK1245" s="0"/>
      <c r="GL1245" s="0"/>
      <c r="GM1245" s="0"/>
      <c r="GN1245" s="0"/>
      <c r="GO1245" s="0"/>
      <c r="GP1245" s="0"/>
      <c r="GQ1245" s="0"/>
      <c r="GR1245" s="0"/>
      <c r="GS1245" s="0"/>
      <c r="GT1245" s="0"/>
      <c r="GU1245" s="0"/>
      <c r="GV1245" s="0"/>
      <c r="GW1245" s="0"/>
      <c r="GX1245" s="0"/>
      <c r="GY1245" s="0"/>
      <c r="GZ1245" s="0"/>
      <c r="HA1245" s="0"/>
      <c r="HB1245" s="0"/>
      <c r="HC1245" s="0"/>
      <c r="HD1245" s="0"/>
      <c r="HE1245" s="0"/>
      <c r="HF1245" s="0"/>
      <c r="HG1245" s="0"/>
      <c r="HH1245" s="0"/>
      <c r="HI1245" s="0"/>
      <c r="HJ1245" s="0"/>
      <c r="HK1245" s="0"/>
      <c r="HL1245" s="0"/>
      <c r="HM1245" s="0"/>
      <c r="HN1245" s="0"/>
      <c r="HO1245" s="0"/>
      <c r="HP1245" s="0"/>
      <c r="HQ1245" s="0"/>
      <c r="HR1245" s="0"/>
      <c r="HS1245" s="0"/>
      <c r="HT1245" s="0"/>
      <c r="HU1245" s="0"/>
      <c r="HV1245" s="0"/>
      <c r="HW1245" s="0"/>
      <c r="HX1245" s="0"/>
      <c r="HY1245" s="0"/>
      <c r="HZ1245" s="0"/>
      <c r="IA1245" s="0"/>
      <c r="IB1245" s="0"/>
      <c r="IC1245" s="0"/>
      <c r="ID1245" s="0"/>
      <c r="IE1245" s="0"/>
      <c r="IF1245" s="0"/>
      <c r="IG1245" s="0"/>
      <c r="IH1245" s="0"/>
      <c r="II1245" s="0"/>
      <c r="IJ1245" s="0"/>
      <c r="IK1245" s="0"/>
      <c r="IL1245" s="0"/>
      <c r="IM1245" s="0"/>
      <c r="IN1245" s="0"/>
      <c r="IO1245" s="0"/>
      <c r="IP1245" s="0"/>
      <c r="IQ1245" s="0"/>
      <c r="IR1245" s="0"/>
      <c r="IS1245" s="0"/>
      <c r="IT1245" s="0"/>
      <c r="IU1245" s="0"/>
      <c r="IV1245" s="0"/>
      <c r="IW1245" s="0"/>
    </row>
  </sheetData>
  <sheetProtection sheet="true" password="c39f" objects="true" scenarios="true"/>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2" t="s">
        <v>3520</v>
      </c>
      <c r="B1" s="213"/>
      <c r="C1" s="213"/>
      <c r="D1" s="213"/>
      <c r="E1" s="213"/>
      <c r="F1" s="213"/>
      <c r="G1" s="213"/>
      <c r="H1" s="213"/>
      <c r="I1" s="213"/>
      <c r="J1" s="213"/>
      <c r="K1" s="213"/>
      <c r="L1" s="213"/>
      <c r="M1" s="213"/>
      <c r="N1" s="213"/>
      <c r="O1" s="213"/>
      <c r="P1" s="213"/>
      <c r="Q1" s="213"/>
      <c r="R1" s="213"/>
      <c r="S1" s="213"/>
      <c r="T1" s="213"/>
      <c r="U1" s="213"/>
      <c r="V1" s="213"/>
      <c r="W1" s="213"/>
    </row>
    <row r="2" customFormat="false" ht="12.75" hidden="false" customHeight="false" outlineLevel="0" collapsed="false">
      <c r="A2" s="214" t="s">
        <v>3521</v>
      </c>
      <c r="B2" s="213"/>
      <c r="C2" s="213"/>
      <c r="D2" s="213"/>
      <c r="E2" s="213"/>
      <c r="F2" s="213"/>
      <c r="G2" s="213"/>
      <c r="H2" s="213"/>
      <c r="I2" s="213"/>
      <c r="J2" s="213"/>
      <c r="K2" s="213"/>
      <c r="L2" s="213"/>
      <c r="M2" s="213"/>
      <c r="N2" s="213"/>
      <c r="O2" s="213"/>
      <c r="P2" s="213"/>
      <c r="Q2" s="213"/>
      <c r="R2" s="213"/>
      <c r="S2" s="213"/>
      <c r="T2" s="213"/>
      <c r="U2" s="213"/>
      <c r="V2" s="213"/>
      <c r="W2" s="213"/>
    </row>
    <row r="4" customFormat="false" ht="12.75" hidden="false" customHeight="false" outlineLevel="0" collapsed="false">
      <c r="A4" s="215" t="s">
        <v>3522</v>
      </c>
      <c r="B4" s="216"/>
      <c r="C4" s="216"/>
      <c r="D4" s="216"/>
      <c r="E4" s="216"/>
      <c r="F4" s="216"/>
      <c r="G4" s="216"/>
      <c r="H4" s="216"/>
      <c r="I4" s="216"/>
      <c r="J4" s="216"/>
      <c r="K4" s="216"/>
      <c r="L4" s="216"/>
      <c r="M4" s="216"/>
      <c r="N4" s="216"/>
      <c r="O4" s="216"/>
      <c r="P4" s="216"/>
      <c r="Q4" s="216"/>
      <c r="R4" s="216"/>
      <c r="S4" s="217"/>
      <c r="T4" s="217"/>
      <c r="U4" s="217"/>
      <c r="V4" s="217"/>
      <c r="W4" s="217"/>
    </row>
    <row r="6" customFormat="false" ht="12.75" hidden="false" customHeight="false" outlineLevel="0" collapsed="false">
      <c r="A6" s="218" t="s">
        <v>3523</v>
      </c>
      <c r="B6" s="219"/>
      <c r="C6" s="220"/>
      <c r="D6" s="220"/>
      <c r="E6" s="220"/>
      <c r="N6" s="221"/>
    </row>
    <row r="7" customFormat="false" ht="12.75" hidden="false" customHeight="false" outlineLevel="0" collapsed="false">
      <c r="A7" s="222"/>
      <c r="B7" s="223"/>
      <c r="C7" s="224"/>
      <c r="D7" s="225" t="s">
        <v>18</v>
      </c>
      <c r="E7" s="225" t="s">
        <v>3524</v>
      </c>
      <c r="F7" s="225"/>
      <c r="G7" s="226" t="s">
        <v>3525</v>
      </c>
      <c r="H7" s="226"/>
      <c r="I7" s="226"/>
      <c r="J7" s="226" t="s">
        <v>3526</v>
      </c>
      <c r="K7" s="226"/>
      <c r="L7" s="226"/>
      <c r="M7" s="226"/>
      <c r="N7" s="226" t="s">
        <v>3527</v>
      </c>
      <c r="O7" s="226"/>
      <c r="P7" s="226"/>
      <c r="Q7" s="226"/>
      <c r="R7" s="225" t="s">
        <v>3528</v>
      </c>
      <c r="S7" s="226" t="s">
        <v>3529</v>
      </c>
      <c r="T7" s="226"/>
      <c r="U7" s="226"/>
      <c r="V7" s="226"/>
      <c r="W7" s="226"/>
    </row>
    <row r="8" customFormat="false" ht="12.75" hidden="false" customHeight="false" outlineLevel="0" collapsed="false">
      <c r="A8" s="227" t="s">
        <v>3530</v>
      </c>
      <c r="B8" s="228" t="s">
        <v>3531</v>
      </c>
      <c r="C8" s="229"/>
      <c r="D8" s="230"/>
      <c r="E8" s="231" t="s">
        <v>3532</v>
      </c>
      <c r="F8" s="232" t="s">
        <v>3533</v>
      </c>
      <c r="G8" s="233" t="n">
        <v>1</v>
      </c>
      <c r="H8" s="234" t="n">
        <v>2</v>
      </c>
      <c r="I8" s="235" t="n">
        <v>3</v>
      </c>
      <c r="J8" s="236" t="s">
        <v>3534</v>
      </c>
      <c r="K8" s="237" t="s">
        <v>3535</v>
      </c>
      <c r="L8" s="237" t="s">
        <v>3536</v>
      </c>
      <c r="M8" s="232" t="s">
        <v>3537</v>
      </c>
      <c r="N8" s="236" t="s">
        <v>3534</v>
      </c>
      <c r="O8" s="237" t="s">
        <v>3535</v>
      </c>
      <c r="P8" s="237" t="s">
        <v>3536</v>
      </c>
      <c r="Q8" s="232" t="s">
        <v>3537</v>
      </c>
      <c r="R8" s="238" t="s">
        <v>3531</v>
      </c>
      <c r="S8" s="236" t="s">
        <v>3538</v>
      </c>
      <c r="T8" s="237" t="s">
        <v>3539</v>
      </c>
      <c r="U8" s="237" t="s">
        <v>3540</v>
      </c>
      <c r="V8" s="237" t="s">
        <v>3541</v>
      </c>
      <c r="W8" s="232" t="s">
        <v>3542</v>
      </c>
    </row>
    <row r="9" customFormat="false" ht="12.75" hidden="false" customHeight="false" outlineLevel="0" collapsed="false">
      <c r="A9" s="239"/>
      <c r="B9" s="240"/>
      <c r="C9" s="241"/>
      <c r="D9" s="242"/>
      <c r="E9" s="243"/>
      <c r="F9" s="244"/>
      <c r="G9" s="245"/>
      <c r="H9" s="246"/>
      <c r="I9" s="244"/>
      <c r="J9" s="247"/>
      <c r="K9" s="248"/>
      <c r="L9" s="249"/>
      <c r="M9" s="250"/>
      <c r="N9" s="251"/>
      <c r="O9" s="248"/>
      <c r="P9" s="249"/>
      <c r="Q9" s="250"/>
      <c r="R9" s="252"/>
      <c r="S9" s="253"/>
      <c r="T9" s="249"/>
      <c r="U9" s="249"/>
      <c r="V9" s="249"/>
      <c r="W9" s="250"/>
    </row>
    <row r="10" customFormat="false" ht="12.75" hidden="false" customHeight="false" outlineLevel="0" collapsed="false">
      <c r="A10" s="239"/>
      <c r="B10" s="240"/>
      <c r="C10" s="241"/>
      <c r="D10" s="242"/>
      <c r="E10" s="243"/>
      <c r="F10" s="244"/>
      <c r="G10" s="245"/>
      <c r="H10" s="246"/>
      <c r="I10" s="244"/>
      <c r="J10" s="247"/>
      <c r="K10" s="248"/>
      <c r="L10" s="249"/>
      <c r="M10" s="250"/>
      <c r="N10" s="251"/>
      <c r="O10" s="248"/>
      <c r="P10" s="249"/>
      <c r="Q10" s="250"/>
      <c r="R10" s="252"/>
      <c r="S10" s="253"/>
      <c r="T10" s="249"/>
      <c r="U10" s="249"/>
      <c r="V10" s="249"/>
      <c r="W10" s="250"/>
    </row>
    <row r="11" customFormat="false" ht="12.75" hidden="false" customHeight="false" outlineLevel="0" collapsed="false">
      <c r="A11" s="239"/>
      <c r="B11" s="240"/>
      <c r="C11" s="241"/>
      <c r="D11" s="242"/>
      <c r="E11" s="243"/>
      <c r="F11" s="244"/>
      <c r="G11" s="245"/>
      <c r="H11" s="246"/>
      <c r="I11" s="244"/>
      <c r="J11" s="247"/>
      <c r="K11" s="248"/>
      <c r="L11" s="249"/>
      <c r="M11" s="250"/>
      <c r="N11" s="251"/>
      <c r="O11" s="248"/>
      <c r="P11" s="249"/>
      <c r="Q11" s="250"/>
      <c r="R11" s="252"/>
      <c r="S11" s="253"/>
      <c r="T11" s="249"/>
      <c r="U11" s="249"/>
      <c r="V11" s="249"/>
      <c r="W11" s="250"/>
    </row>
    <row r="12" customFormat="false" ht="12.75" hidden="false" customHeight="false" outlineLevel="0" collapsed="false">
      <c r="A12" s="239"/>
      <c r="B12" s="240"/>
      <c r="C12" s="241"/>
      <c r="D12" s="242"/>
      <c r="E12" s="243"/>
      <c r="F12" s="244"/>
      <c r="G12" s="245"/>
      <c r="H12" s="246"/>
      <c r="I12" s="244"/>
      <c r="J12" s="247"/>
      <c r="K12" s="248"/>
      <c r="L12" s="249"/>
      <c r="M12" s="250"/>
      <c r="N12" s="251"/>
      <c r="O12" s="248"/>
      <c r="P12" s="249"/>
      <c r="Q12" s="250"/>
      <c r="R12" s="252"/>
      <c r="S12" s="253"/>
      <c r="T12" s="249"/>
      <c r="U12" s="249"/>
      <c r="V12" s="249"/>
      <c r="W12" s="250"/>
    </row>
    <row r="13" customFormat="false" ht="12.75" hidden="false" customHeight="false" outlineLevel="0" collapsed="false">
      <c r="A13" s="239"/>
      <c r="B13" s="240"/>
      <c r="C13" s="241"/>
      <c r="D13" s="242"/>
      <c r="E13" s="243"/>
      <c r="F13" s="244"/>
      <c r="G13" s="245"/>
      <c r="H13" s="246"/>
      <c r="I13" s="244"/>
      <c r="J13" s="247"/>
      <c r="K13" s="248"/>
      <c r="L13" s="249"/>
      <c r="M13" s="250"/>
      <c r="N13" s="251"/>
      <c r="O13" s="248"/>
      <c r="P13" s="249"/>
      <c r="Q13" s="250"/>
      <c r="R13" s="252"/>
      <c r="S13" s="253"/>
      <c r="T13" s="249"/>
      <c r="U13" s="249"/>
      <c r="V13" s="249"/>
      <c r="W13" s="250"/>
    </row>
    <row r="14" customFormat="false" ht="12.75" hidden="false" customHeight="false" outlineLevel="0" collapsed="false">
      <c r="A14" s="239"/>
      <c r="B14" s="240"/>
      <c r="C14" s="241"/>
      <c r="D14" s="242"/>
      <c r="E14" s="243"/>
      <c r="F14" s="244"/>
      <c r="G14" s="245"/>
      <c r="H14" s="246"/>
      <c r="I14" s="244"/>
      <c r="J14" s="247"/>
      <c r="K14" s="248"/>
      <c r="L14" s="249"/>
      <c r="M14" s="250"/>
      <c r="N14" s="251"/>
      <c r="O14" s="248"/>
      <c r="P14" s="249"/>
      <c r="Q14" s="250"/>
      <c r="R14" s="252"/>
      <c r="S14" s="253"/>
      <c r="T14" s="249"/>
      <c r="U14" s="249"/>
      <c r="V14" s="249"/>
      <c r="W14" s="250"/>
    </row>
    <row r="15" customFormat="false" ht="12.75" hidden="false" customHeight="false" outlineLevel="0" collapsed="false">
      <c r="A15" s="239"/>
      <c r="B15" s="240"/>
      <c r="C15" s="241"/>
      <c r="D15" s="242"/>
      <c r="E15" s="243"/>
      <c r="F15" s="244"/>
      <c r="G15" s="245"/>
      <c r="H15" s="246"/>
      <c r="I15" s="244"/>
      <c r="J15" s="247"/>
      <c r="K15" s="248"/>
      <c r="L15" s="249"/>
      <c r="M15" s="250"/>
      <c r="N15" s="251"/>
      <c r="O15" s="248"/>
      <c r="P15" s="249"/>
      <c r="Q15" s="250"/>
      <c r="R15" s="252"/>
      <c r="S15" s="253"/>
      <c r="T15" s="249"/>
      <c r="U15" s="249"/>
      <c r="V15" s="249"/>
      <c r="W15" s="250"/>
    </row>
    <row r="16" customFormat="false" ht="12.75" hidden="false" customHeight="false" outlineLevel="0" collapsed="false">
      <c r="A16" s="239"/>
      <c r="B16" s="240"/>
      <c r="C16" s="241"/>
      <c r="D16" s="242"/>
      <c r="E16" s="243"/>
      <c r="F16" s="244"/>
      <c r="G16" s="245"/>
      <c r="H16" s="246"/>
      <c r="I16" s="244"/>
      <c r="J16" s="247"/>
      <c r="K16" s="248"/>
      <c r="L16" s="249"/>
      <c r="M16" s="250"/>
      <c r="N16" s="251"/>
      <c r="O16" s="248"/>
      <c r="P16" s="249"/>
      <c r="Q16" s="250"/>
      <c r="R16" s="252"/>
      <c r="S16" s="253"/>
      <c r="T16" s="249"/>
      <c r="U16" s="249"/>
      <c r="V16" s="249"/>
      <c r="W16" s="250"/>
    </row>
    <row r="17" customFormat="false" ht="12.75" hidden="false" customHeight="false" outlineLevel="0" collapsed="false">
      <c r="A17" s="239"/>
      <c r="B17" s="240"/>
      <c r="C17" s="241"/>
      <c r="D17" s="242"/>
      <c r="E17" s="243"/>
      <c r="F17" s="244"/>
      <c r="G17" s="245"/>
      <c r="H17" s="246"/>
      <c r="I17" s="244"/>
      <c r="J17" s="247"/>
      <c r="K17" s="248"/>
      <c r="L17" s="249"/>
      <c r="M17" s="250"/>
      <c r="N17" s="251"/>
      <c r="O17" s="248"/>
      <c r="P17" s="249"/>
      <c r="Q17" s="250"/>
      <c r="R17" s="252"/>
      <c r="S17" s="253"/>
      <c r="T17" s="249"/>
      <c r="U17" s="249"/>
      <c r="V17" s="249"/>
      <c r="W17" s="250"/>
    </row>
    <row r="18" customFormat="false" ht="12.75" hidden="false" customHeight="false" outlineLevel="0" collapsed="false">
      <c r="A18" s="239"/>
      <c r="B18" s="240"/>
      <c r="C18" s="241"/>
      <c r="D18" s="242"/>
      <c r="E18" s="243"/>
      <c r="F18" s="244"/>
      <c r="G18" s="245"/>
      <c r="H18" s="246"/>
      <c r="I18" s="244"/>
      <c r="J18" s="247"/>
      <c r="K18" s="248"/>
      <c r="L18" s="249"/>
      <c r="M18" s="250"/>
      <c r="N18" s="251"/>
      <c r="O18" s="248"/>
      <c r="P18" s="249"/>
      <c r="Q18" s="250"/>
      <c r="R18" s="252"/>
      <c r="S18" s="253"/>
      <c r="T18" s="249"/>
      <c r="U18" s="249"/>
      <c r="V18" s="249"/>
      <c r="W18" s="250"/>
    </row>
    <row r="19" customFormat="false" ht="12.75" hidden="false" customHeight="false" outlineLevel="0" collapsed="false">
      <c r="A19" s="239"/>
      <c r="B19" s="240"/>
      <c r="C19" s="241"/>
      <c r="D19" s="242"/>
      <c r="E19" s="243"/>
      <c r="F19" s="244"/>
      <c r="G19" s="245"/>
      <c r="H19" s="246"/>
      <c r="I19" s="244"/>
      <c r="J19" s="247"/>
      <c r="K19" s="248"/>
      <c r="L19" s="249"/>
      <c r="M19" s="250"/>
      <c r="N19" s="251"/>
      <c r="O19" s="248"/>
      <c r="P19" s="249"/>
      <c r="Q19" s="250"/>
      <c r="R19" s="252"/>
      <c r="S19" s="253"/>
      <c r="T19" s="249"/>
      <c r="U19" s="249"/>
      <c r="V19" s="249"/>
      <c r="W19" s="250"/>
    </row>
    <row r="20" customFormat="false" ht="12.75" hidden="false" customHeight="false" outlineLevel="0" collapsed="false">
      <c r="A20" s="239"/>
      <c r="B20" s="240"/>
      <c r="C20" s="241"/>
      <c r="D20" s="242"/>
      <c r="E20" s="243"/>
      <c r="F20" s="244"/>
      <c r="G20" s="245"/>
      <c r="H20" s="246"/>
      <c r="I20" s="244"/>
      <c r="J20" s="247"/>
      <c r="K20" s="248"/>
      <c r="L20" s="249"/>
      <c r="M20" s="250"/>
      <c r="N20" s="251"/>
      <c r="O20" s="248"/>
      <c r="P20" s="249"/>
      <c r="Q20" s="250"/>
      <c r="R20" s="252"/>
      <c r="S20" s="253"/>
      <c r="T20" s="249"/>
      <c r="U20" s="249"/>
      <c r="V20" s="249"/>
      <c r="W20" s="250"/>
    </row>
    <row r="21" customFormat="false" ht="12.75" hidden="false" customHeight="false" outlineLevel="0" collapsed="false">
      <c r="A21" s="239"/>
      <c r="B21" s="240"/>
      <c r="C21" s="241"/>
      <c r="D21" s="242"/>
      <c r="E21" s="243"/>
      <c r="F21" s="244"/>
      <c r="G21" s="245"/>
      <c r="H21" s="246"/>
      <c r="I21" s="244"/>
      <c r="J21" s="247"/>
      <c r="K21" s="248"/>
      <c r="L21" s="249"/>
      <c r="M21" s="250"/>
      <c r="N21" s="251"/>
      <c r="O21" s="248"/>
      <c r="P21" s="249"/>
      <c r="Q21" s="250"/>
      <c r="R21" s="252"/>
      <c r="S21" s="253"/>
      <c r="T21" s="249"/>
      <c r="U21" s="249"/>
      <c r="V21" s="249"/>
      <c r="W21" s="250"/>
    </row>
    <row r="22" customFormat="false" ht="12.75" hidden="false" customHeight="false" outlineLevel="0" collapsed="false">
      <c r="A22" s="239"/>
      <c r="B22" s="240"/>
      <c r="C22" s="241"/>
      <c r="D22" s="242"/>
      <c r="E22" s="243"/>
      <c r="F22" s="244"/>
      <c r="G22" s="245"/>
      <c r="H22" s="246"/>
      <c r="I22" s="244"/>
      <c r="J22" s="247"/>
      <c r="K22" s="248"/>
      <c r="L22" s="249"/>
      <c r="M22" s="250"/>
      <c r="N22" s="251"/>
      <c r="O22" s="248"/>
      <c r="P22" s="249"/>
      <c r="Q22" s="250"/>
      <c r="R22" s="252"/>
      <c r="S22" s="253"/>
      <c r="T22" s="249"/>
      <c r="U22" s="249"/>
      <c r="V22" s="249"/>
      <c r="W22" s="250"/>
    </row>
    <row r="23" customFormat="false" ht="12.75" hidden="false" customHeight="false" outlineLevel="0" collapsed="false">
      <c r="A23" s="239"/>
      <c r="B23" s="240"/>
      <c r="C23" s="241"/>
      <c r="D23" s="242"/>
      <c r="E23" s="243"/>
      <c r="F23" s="244"/>
      <c r="G23" s="245"/>
      <c r="H23" s="246"/>
      <c r="I23" s="244"/>
      <c r="J23" s="247"/>
      <c r="K23" s="248"/>
      <c r="L23" s="249"/>
      <c r="M23" s="250"/>
      <c r="N23" s="251"/>
      <c r="O23" s="248"/>
      <c r="P23" s="249"/>
      <c r="Q23" s="250"/>
      <c r="R23" s="252"/>
      <c r="S23" s="253"/>
      <c r="T23" s="249"/>
      <c r="U23" s="249"/>
      <c r="V23" s="249"/>
      <c r="W23" s="250"/>
    </row>
    <row r="24" customFormat="false" ht="12.75" hidden="false" customHeight="false" outlineLevel="0" collapsed="false">
      <c r="A24" s="239"/>
      <c r="B24" s="240"/>
      <c r="C24" s="241"/>
      <c r="D24" s="242"/>
      <c r="E24" s="243"/>
      <c r="F24" s="244"/>
      <c r="G24" s="245"/>
      <c r="H24" s="246"/>
      <c r="I24" s="244"/>
      <c r="J24" s="247"/>
      <c r="K24" s="248"/>
      <c r="L24" s="249"/>
      <c r="M24" s="250"/>
      <c r="N24" s="251"/>
      <c r="O24" s="248"/>
      <c r="P24" s="249"/>
      <c r="Q24" s="250"/>
      <c r="R24" s="252"/>
      <c r="S24" s="253"/>
      <c r="T24" s="249"/>
      <c r="U24" s="249"/>
      <c r="V24" s="249"/>
      <c r="W24" s="250"/>
    </row>
    <row r="25" customFormat="false" ht="12.75" hidden="false" customHeight="false" outlineLevel="0" collapsed="false">
      <c r="A25" s="239"/>
      <c r="B25" s="240"/>
      <c r="C25" s="241"/>
      <c r="D25" s="242"/>
      <c r="E25" s="243"/>
      <c r="F25" s="244"/>
      <c r="G25" s="245"/>
      <c r="H25" s="246"/>
      <c r="I25" s="244"/>
      <c r="J25" s="247"/>
      <c r="K25" s="248"/>
      <c r="L25" s="249"/>
      <c r="M25" s="250"/>
      <c r="N25" s="251"/>
      <c r="O25" s="248"/>
      <c r="P25" s="249"/>
      <c r="Q25" s="250"/>
      <c r="R25" s="252"/>
      <c r="S25" s="253"/>
      <c r="T25" s="249"/>
      <c r="U25" s="249"/>
      <c r="V25" s="249"/>
      <c r="W25" s="250"/>
    </row>
    <row r="26" customFormat="false" ht="12.75" hidden="false" customHeight="false" outlineLevel="0" collapsed="false">
      <c r="A26" s="239"/>
      <c r="B26" s="240"/>
      <c r="C26" s="241"/>
      <c r="D26" s="242"/>
      <c r="E26" s="243"/>
      <c r="F26" s="244"/>
      <c r="G26" s="245"/>
      <c r="H26" s="246"/>
      <c r="I26" s="244"/>
      <c r="J26" s="247"/>
      <c r="K26" s="248"/>
      <c r="L26" s="249"/>
      <c r="M26" s="250"/>
      <c r="N26" s="251"/>
      <c r="O26" s="248"/>
      <c r="P26" s="249"/>
      <c r="Q26" s="250"/>
      <c r="R26" s="252"/>
      <c r="S26" s="253"/>
      <c r="T26" s="249"/>
      <c r="U26" s="249"/>
      <c r="V26" s="249"/>
      <c r="W26" s="250"/>
    </row>
    <row r="27" customFormat="false" ht="12.75" hidden="false" customHeight="false" outlineLevel="0" collapsed="false">
      <c r="A27" s="239"/>
      <c r="B27" s="240"/>
      <c r="C27" s="241"/>
      <c r="D27" s="242"/>
      <c r="E27" s="243"/>
      <c r="F27" s="244"/>
      <c r="G27" s="245"/>
      <c r="H27" s="246"/>
      <c r="I27" s="244"/>
      <c r="J27" s="247"/>
      <c r="K27" s="248"/>
      <c r="L27" s="249"/>
      <c r="M27" s="250"/>
      <c r="N27" s="251"/>
      <c r="O27" s="248"/>
      <c r="P27" s="249"/>
      <c r="Q27" s="250"/>
      <c r="R27" s="252"/>
      <c r="S27" s="253"/>
      <c r="T27" s="249"/>
      <c r="U27" s="249"/>
      <c r="V27" s="249"/>
      <c r="W27" s="250"/>
    </row>
    <row r="28" customFormat="false" ht="12.75" hidden="false" customHeight="false" outlineLevel="0" collapsed="false">
      <c r="A28" s="239"/>
      <c r="B28" s="240"/>
      <c r="C28" s="241"/>
      <c r="D28" s="242"/>
      <c r="E28" s="243"/>
      <c r="F28" s="244"/>
      <c r="G28" s="245"/>
      <c r="H28" s="246"/>
      <c r="I28" s="244"/>
      <c r="J28" s="247"/>
      <c r="K28" s="248"/>
      <c r="L28" s="249"/>
      <c r="M28" s="250"/>
      <c r="N28" s="251"/>
      <c r="O28" s="248"/>
      <c r="P28" s="249"/>
      <c r="Q28" s="250"/>
      <c r="R28" s="252"/>
      <c r="S28" s="253"/>
      <c r="T28" s="249"/>
      <c r="U28" s="249"/>
      <c r="V28" s="249"/>
      <c r="W28" s="250"/>
    </row>
    <row r="29" customFormat="false" ht="12.75" hidden="false" customHeight="false" outlineLevel="0" collapsed="false">
      <c r="A29" s="239"/>
      <c r="B29" s="240"/>
      <c r="C29" s="241"/>
      <c r="D29" s="242"/>
      <c r="E29" s="243"/>
      <c r="F29" s="244"/>
      <c r="G29" s="245"/>
      <c r="H29" s="246"/>
      <c r="I29" s="244"/>
      <c r="J29" s="247"/>
      <c r="K29" s="248"/>
      <c r="L29" s="249"/>
      <c r="M29" s="250"/>
      <c r="N29" s="251"/>
      <c r="O29" s="248"/>
      <c r="P29" s="249"/>
      <c r="Q29" s="250"/>
      <c r="R29" s="252"/>
      <c r="S29" s="253"/>
      <c r="T29" s="249"/>
      <c r="U29" s="249"/>
      <c r="V29" s="249"/>
      <c r="W29" s="250"/>
    </row>
    <row r="30" customFormat="false" ht="12.75" hidden="false" customHeight="false" outlineLevel="0" collapsed="false">
      <c r="A30" s="239"/>
      <c r="B30" s="240"/>
      <c r="C30" s="241"/>
      <c r="D30" s="242"/>
      <c r="E30" s="243"/>
      <c r="F30" s="244"/>
      <c r="G30" s="245"/>
      <c r="H30" s="246"/>
      <c r="I30" s="244"/>
      <c r="J30" s="247"/>
      <c r="K30" s="248"/>
      <c r="L30" s="249"/>
      <c r="M30" s="250"/>
      <c r="N30" s="251"/>
      <c r="O30" s="248"/>
      <c r="P30" s="249"/>
      <c r="Q30" s="250"/>
      <c r="R30" s="252"/>
      <c r="S30" s="253"/>
      <c r="T30" s="249"/>
      <c r="U30" s="249"/>
      <c r="V30" s="249"/>
      <c r="W30" s="250"/>
    </row>
    <row r="31" customFormat="false" ht="12.75" hidden="false" customHeight="false" outlineLevel="0" collapsed="false">
      <c r="A31" s="239"/>
      <c r="B31" s="240"/>
      <c r="C31" s="241"/>
      <c r="D31" s="242"/>
      <c r="E31" s="243"/>
      <c r="F31" s="244"/>
      <c r="G31" s="245"/>
      <c r="H31" s="246"/>
      <c r="I31" s="244"/>
      <c r="J31" s="247"/>
      <c r="K31" s="248"/>
      <c r="L31" s="249"/>
      <c r="M31" s="250"/>
      <c r="N31" s="251"/>
      <c r="O31" s="248"/>
      <c r="P31" s="249"/>
      <c r="Q31" s="250"/>
      <c r="R31" s="252"/>
      <c r="S31" s="253"/>
      <c r="T31" s="249"/>
      <c r="U31" s="249"/>
      <c r="V31" s="249"/>
      <c r="W31" s="250"/>
    </row>
    <row r="32" customFormat="false" ht="12.75" hidden="false" customHeight="false" outlineLevel="0" collapsed="false">
      <c r="A32" s="239"/>
      <c r="B32" s="240"/>
      <c r="C32" s="241"/>
      <c r="D32" s="242"/>
      <c r="E32" s="243"/>
      <c r="F32" s="244"/>
      <c r="G32" s="245"/>
      <c r="H32" s="246"/>
      <c r="I32" s="244"/>
      <c r="J32" s="247"/>
      <c r="K32" s="248"/>
      <c r="L32" s="249"/>
      <c r="M32" s="250"/>
      <c r="N32" s="251"/>
      <c r="O32" s="248"/>
      <c r="P32" s="249"/>
      <c r="Q32" s="250"/>
      <c r="R32" s="252"/>
      <c r="S32" s="253"/>
      <c r="T32" s="249"/>
      <c r="U32" s="249"/>
      <c r="V32" s="249"/>
      <c r="W32" s="250"/>
    </row>
    <row r="33" customFormat="false" ht="12.75" hidden="false" customHeight="false" outlineLevel="0" collapsed="false">
      <c r="A33" s="239"/>
      <c r="B33" s="240"/>
      <c r="C33" s="241"/>
      <c r="D33" s="242"/>
      <c r="E33" s="243"/>
      <c r="F33" s="244"/>
      <c r="G33" s="245"/>
      <c r="H33" s="246"/>
      <c r="I33" s="244"/>
      <c r="J33" s="247"/>
      <c r="K33" s="248"/>
      <c r="L33" s="249"/>
      <c r="M33" s="250"/>
      <c r="N33" s="251"/>
      <c r="O33" s="248"/>
      <c r="P33" s="249"/>
      <c r="Q33" s="250"/>
      <c r="R33" s="252"/>
      <c r="S33" s="253"/>
      <c r="T33" s="249"/>
      <c r="U33" s="249"/>
      <c r="V33" s="249"/>
      <c r="W33" s="250"/>
    </row>
    <row r="34" customFormat="false" ht="12.75" hidden="false" customHeight="false" outlineLevel="0" collapsed="false">
      <c r="A34" s="239"/>
      <c r="B34" s="240"/>
      <c r="C34" s="241"/>
      <c r="D34" s="242"/>
      <c r="E34" s="243"/>
      <c r="F34" s="244"/>
      <c r="G34" s="245"/>
      <c r="H34" s="246"/>
      <c r="I34" s="244"/>
      <c r="J34" s="247"/>
      <c r="K34" s="248"/>
      <c r="L34" s="249"/>
      <c r="M34" s="250"/>
      <c r="N34" s="251"/>
      <c r="O34" s="248"/>
      <c r="P34" s="249"/>
      <c r="Q34" s="250"/>
      <c r="R34" s="252"/>
      <c r="S34" s="253"/>
      <c r="T34" s="249"/>
      <c r="U34" s="249"/>
      <c r="V34" s="249"/>
      <c r="W34" s="250"/>
    </row>
    <row r="35" customFormat="false" ht="12.75" hidden="false" customHeight="false" outlineLevel="0" collapsed="false">
      <c r="A35" s="254"/>
      <c r="B35" s="255"/>
      <c r="C35" s="256"/>
      <c r="D35" s="257"/>
      <c r="E35" s="258"/>
      <c r="F35" s="259"/>
      <c r="G35" s="260"/>
      <c r="H35" s="261"/>
      <c r="I35" s="259"/>
      <c r="J35" s="262"/>
      <c r="K35" s="263"/>
      <c r="L35" s="264"/>
      <c r="M35" s="265"/>
      <c r="N35" s="266"/>
      <c r="O35" s="263"/>
      <c r="P35" s="264"/>
      <c r="Q35" s="265"/>
      <c r="R35" s="267"/>
      <c r="S35" s="268"/>
      <c r="T35" s="264"/>
      <c r="U35" s="264"/>
      <c r="V35" s="264"/>
      <c r="W35" s="265"/>
    </row>
    <row r="36" customFormat="false" ht="12.75" hidden="false" customHeight="false" outlineLevel="0" collapsed="false">
      <c r="C36" s="269"/>
      <c r="D36" s="270"/>
      <c r="E36" s="220"/>
      <c r="J36" s="271"/>
      <c r="K36" s="271"/>
      <c r="N36" s="272"/>
      <c r="O36" s="272"/>
      <c r="P36" s="273"/>
      <c r="Q36" s="273"/>
      <c r="R36" s="272"/>
      <c r="S36" s="273"/>
      <c r="T36" s="273"/>
      <c r="U36" s="273"/>
      <c r="V36" s="273"/>
      <c r="W36" s="273"/>
      <c r="X36" s="273"/>
    </row>
    <row r="37" customFormat="false" ht="12.75" hidden="false" customHeight="false" outlineLevel="0" collapsed="false">
      <c r="C37" s="269"/>
      <c r="D37" s="270"/>
      <c r="E37" s="220"/>
      <c r="I37" s="274"/>
      <c r="J37" s="274"/>
      <c r="K37" s="274"/>
      <c r="L37" s="274"/>
      <c r="M37" s="274"/>
      <c r="N37" s="272"/>
      <c r="O37" s="272"/>
      <c r="P37" s="273"/>
      <c r="Q37" s="273"/>
      <c r="R37" s="272"/>
      <c r="S37" s="273"/>
      <c r="T37" s="273"/>
      <c r="U37" s="273"/>
      <c r="V37" s="273"/>
      <c r="W37" s="273"/>
      <c r="X37" s="273"/>
    </row>
    <row r="38" customFormat="false" ht="12.75" hidden="false" customHeight="false" outlineLevel="0" collapsed="false">
      <c r="C38" s="269"/>
      <c r="D38" s="270"/>
      <c r="E38" s="220"/>
      <c r="I38" s="274"/>
      <c r="J38" s="274"/>
      <c r="K38" s="274"/>
      <c r="L38" s="274"/>
      <c r="M38" s="274"/>
      <c r="N38" s="271"/>
      <c r="O38" s="271"/>
      <c r="R38" s="271"/>
    </row>
    <row r="39" customFormat="false" ht="12.75" hidden="false" customHeight="false" outlineLevel="0" collapsed="false">
      <c r="C39" s="269"/>
      <c r="D39" s="270"/>
      <c r="E39" s="220"/>
      <c r="I39" s="274"/>
      <c r="J39" s="274"/>
      <c r="K39" s="274"/>
      <c r="L39" s="274"/>
      <c r="M39" s="274"/>
      <c r="N39" s="271"/>
      <c r="O39" s="271"/>
      <c r="R39" s="271"/>
    </row>
    <row r="40" customFormat="false" ht="12.75" hidden="false" customHeight="false" outlineLevel="0" collapsed="false">
      <c r="C40" s="269"/>
      <c r="D40" s="270"/>
      <c r="E40" s="220"/>
      <c r="I40" s="274"/>
      <c r="J40" s="274"/>
      <c r="K40" s="274"/>
      <c r="L40" s="274"/>
      <c r="M40" s="274"/>
      <c r="N40" s="271"/>
      <c r="O40" s="271"/>
      <c r="R40" s="271"/>
    </row>
    <row r="41" customFormat="false" ht="12.75" hidden="false" customHeight="false" outlineLevel="0" collapsed="false">
      <c r="C41" s="269"/>
      <c r="D41" s="270"/>
      <c r="E41" s="220"/>
      <c r="J41" s="271"/>
      <c r="K41" s="271"/>
      <c r="M41" s="274"/>
      <c r="N41" s="271"/>
      <c r="O41" s="271"/>
      <c r="R41" s="271"/>
    </row>
    <row r="42" customFormat="false" ht="12.75" hidden="false" customHeight="false" outlineLevel="0" collapsed="false">
      <c r="C42" s="269"/>
      <c r="D42" s="270"/>
      <c r="E42" s="220"/>
      <c r="J42" s="271"/>
      <c r="K42" s="271"/>
      <c r="N42" s="271"/>
      <c r="O42" s="271"/>
      <c r="R42" s="271"/>
    </row>
    <row r="43" customFormat="false" ht="12.75" hidden="false" customHeight="false" outlineLevel="0" collapsed="false">
      <c r="C43" s="269"/>
      <c r="D43" s="270"/>
      <c r="E43" s="220"/>
      <c r="J43" s="271"/>
      <c r="K43" s="271"/>
      <c r="N43" s="271"/>
      <c r="O43" s="271"/>
      <c r="R43" s="271"/>
    </row>
    <row r="44" customFormat="false" ht="12.75" hidden="false" customHeight="false" outlineLevel="0" collapsed="false">
      <c r="C44" s="269"/>
      <c r="D44" s="270"/>
      <c r="E44" s="220"/>
      <c r="J44" s="271"/>
      <c r="K44" s="271"/>
      <c r="N44" s="271"/>
      <c r="O44" s="271"/>
      <c r="R44" s="271"/>
    </row>
    <row r="45" customFormat="false" ht="12.75" hidden="false" customHeight="false" outlineLevel="0" collapsed="false">
      <c r="C45" s="269"/>
      <c r="D45" s="270"/>
      <c r="E45" s="220"/>
      <c r="J45" s="271"/>
      <c r="K45" s="271"/>
      <c r="N45" s="271"/>
      <c r="O45" s="271"/>
      <c r="R45" s="271"/>
    </row>
    <row r="46" customFormat="false" ht="12.75" hidden="false" customHeight="false" outlineLevel="0" collapsed="false">
      <c r="C46" s="269"/>
      <c r="D46" s="270"/>
      <c r="E46" s="220"/>
      <c r="J46" s="271"/>
      <c r="K46" s="271"/>
      <c r="N46" s="271"/>
      <c r="O46" s="271"/>
      <c r="R46" s="271"/>
    </row>
    <row r="47" customFormat="false" ht="12.75" hidden="false" customHeight="false" outlineLevel="0" collapsed="false">
      <c r="C47" s="269"/>
      <c r="D47" s="270"/>
      <c r="E47" s="220"/>
      <c r="J47" s="271"/>
      <c r="K47" s="271"/>
      <c r="N47" s="271"/>
      <c r="O47" s="271"/>
      <c r="R47" s="271"/>
    </row>
    <row r="48" customFormat="false" ht="12.75" hidden="false" customHeight="false" outlineLevel="0" collapsed="false">
      <c r="C48" s="269"/>
      <c r="D48" s="270"/>
      <c r="E48" s="220"/>
      <c r="J48" s="271"/>
      <c r="K48" s="271"/>
      <c r="N48" s="271"/>
      <c r="O48" s="271"/>
      <c r="R48" s="271"/>
    </row>
    <row r="49" customFormat="false" ht="12.75" hidden="false" customHeight="false" outlineLevel="0" collapsed="false">
      <c r="C49" s="269"/>
      <c r="D49" s="270"/>
      <c r="E49" s="220"/>
      <c r="J49" s="271"/>
      <c r="K49" s="271"/>
      <c r="N49" s="271"/>
      <c r="O49" s="271"/>
      <c r="R49" s="271"/>
    </row>
    <row r="50" customFormat="false" ht="12.75" hidden="false" customHeight="false" outlineLevel="0" collapsed="false">
      <c r="C50" s="269"/>
      <c r="D50" s="270"/>
      <c r="E50" s="220"/>
      <c r="J50" s="271"/>
      <c r="K50" s="271"/>
      <c r="N50" s="271"/>
      <c r="O50" s="271"/>
      <c r="R50" s="271"/>
    </row>
    <row r="51" customFormat="false" ht="12.75" hidden="false" customHeight="false" outlineLevel="0" collapsed="false">
      <c r="C51" s="269"/>
      <c r="D51" s="270"/>
      <c r="E51" s="220"/>
      <c r="J51" s="271"/>
      <c r="K51" s="271"/>
      <c r="N51" s="271"/>
      <c r="O51" s="271"/>
      <c r="R51" s="271"/>
    </row>
    <row r="52" customFormat="false" ht="12.75" hidden="false" customHeight="false" outlineLevel="0" collapsed="false">
      <c r="C52" s="269"/>
      <c r="D52" s="270"/>
      <c r="E52" s="220"/>
      <c r="J52" s="271"/>
      <c r="K52" s="271"/>
      <c r="N52" s="271"/>
      <c r="O52" s="271"/>
      <c r="R52" s="271"/>
    </row>
    <row r="53" customFormat="false" ht="12.75" hidden="false" customHeight="false" outlineLevel="0" collapsed="false">
      <c r="C53" s="269"/>
      <c r="D53" s="270"/>
      <c r="E53" s="220"/>
      <c r="J53" s="271"/>
      <c r="K53" s="271"/>
      <c r="N53" s="271"/>
      <c r="O53" s="271"/>
      <c r="R53" s="271"/>
    </row>
    <row r="54" customFormat="false" ht="12.75" hidden="false" customHeight="false" outlineLevel="0" collapsed="false">
      <c r="C54" s="269"/>
      <c r="D54" s="270"/>
      <c r="E54" s="220"/>
      <c r="J54" s="271"/>
      <c r="K54" s="271"/>
      <c r="N54" s="271"/>
      <c r="O54" s="271"/>
      <c r="R54" s="271"/>
    </row>
    <row r="55" customFormat="false" ht="12.75" hidden="false" customHeight="false" outlineLevel="0" collapsed="false">
      <c r="C55" s="269"/>
      <c r="D55" s="270"/>
      <c r="E55" s="220"/>
      <c r="J55" s="271"/>
      <c r="K55" s="271"/>
      <c r="N55" s="271"/>
      <c r="O55" s="271"/>
      <c r="R55" s="271"/>
    </row>
    <row r="56" customFormat="false" ht="12.75" hidden="false" customHeight="false" outlineLevel="0" collapsed="false">
      <c r="C56" s="269"/>
      <c r="D56" s="270"/>
      <c r="E56" s="220"/>
      <c r="J56" s="271"/>
      <c r="K56" s="271"/>
      <c r="N56" s="271"/>
      <c r="O56" s="271"/>
      <c r="R56" s="271"/>
    </row>
    <row r="57" customFormat="false" ht="12.75" hidden="false" customHeight="false" outlineLevel="0" collapsed="false">
      <c r="C57" s="269"/>
      <c r="D57" s="270"/>
      <c r="E57" s="220"/>
      <c r="J57" s="271"/>
      <c r="K57" s="271"/>
      <c r="N57" s="271"/>
      <c r="O57" s="271"/>
      <c r="R57" s="271"/>
    </row>
    <row r="58" customFormat="false" ht="12.75" hidden="false" customHeight="false" outlineLevel="0" collapsed="false">
      <c r="C58" s="269"/>
      <c r="D58" s="270"/>
      <c r="E58" s="220"/>
      <c r="J58" s="271"/>
      <c r="K58" s="271"/>
      <c r="N58" s="271"/>
      <c r="O58" s="271"/>
      <c r="R58" s="271"/>
    </row>
    <row r="59" customFormat="false" ht="12.75" hidden="false" customHeight="false" outlineLevel="0" collapsed="false">
      <c r="C59" s="269"/>
      <c r="D59" s="270"/>
      <c r="E59" s="220"/>
      <c r="J59" s="271"/>
      <c r="K59" s="271"/>
      <c r="N59" s="271"/>
      <c r="O59" s="271"/>
      <c r="R59" s="271"/>
    </row>
    <row r="60" customFormat="false" ht="12.75" hidden="false" customHeight="false" outlineLevel="0" collapsed="false">
      <c r="C60" s="269"/>
      <c r="D60" s="270"/>
      <c r="E60" s="220"/>
      <c r="J60" s="271"/>
      <c r="K60" s="271"/>
      <c r="N60" s="271"/>
      <c r="O60" s="271"/>
      <c r="R60" s="271"/>
    </row>
    <row r="61" customFormat="false" ht="12.75" hidden="false" customHeight="false" outlineLevel="0" collapsed="false">
      <c r="C61" s="269"/>
      <c r="D61" s="270"/>
      <c r="E61" s="220"/>
      <c r="J61" s="271"/>
      <c r="K61" s="271"/>
      <c r="N61" s="271"/>
      <c r="O61" s="271"/>
      <c r="R61" s="271"/>
    </row>
    <row r="62" customFormat="false" ht="12.75" hidden="false" customHeight="false" outlineLevel="0" collapsed="false">
      <c r="C62" s="269"/>
      <c r="D62" s="270"/>
      <c r="E62" s="220"/>
      <c r="J62" s="271"/>
      <c r="K62" s="271"/>
      <c r="N62" s="271"/>
      <c r="O62" s="271"/>
      <c r="R62" s="271"/>
    </row>
    <row r="63" customFormat="false" ht="12.75" hidden="false" customHeight="false" outlineLevel="0" collapsed="false">
      <c r="C63" s="269"/>
      <c r="D63" s="270"/>
      <c r="E63" s="220"/>
      <c r="J63" s="271"/>
      <c r="K63" s="271"/>
      <c r="N63" s="271"/>
      <c r="O63" s="271"/>
      <c r="R63" s="271"/>
    </row>
    <row r="64" customFormat="false" ht="12.75" hidden="false" customHeight="false" outlineLevel="0" collapsed="false">
      <c r="C64" s="269"/>
      <c r="D64" s="270"/>
      <c r="E64" s="220"/>
      <c r="J64" s="271"/>
      <c r="K64" s="271"/>
      <c r="N64" s="271"/>
      <c r="O64" s="271"/>
      <c r="R64" s="271"/>
    </row>
    <row r="65" customFormat="false" ht="12.75" hidden="false" customHeight="false" outlineLevel="0" collapsed="false">
      <c r="C65" s="269"/>
      <c r="D65" s="270"/>
      <c r="E65" s="220"/>
      <c r="J65" s="271"/>
      <c r="K65" s="271"/>
      <c r="N65" s="271"/>
      <c r="O65" s="271"/>
      <c r="R65" s="271"/>
    </row>
    <row r="66" customFormat="false" ht="12.75" hidden="false" customHeight="false" outlineLevel="0" collapsed="false">
      <c r="C66" s="269"/>
      <c r="D66" s="270"/>
      <c r="E66" s="220"/>
      <c r="J66" s="271"/>
      <c r="K66" s="271"/>
      <c r="N66" s="271"/>
      <c r="O66" s="271"/>
      <c r="R66" s="271"/>
    </row>
    <row r="67" customFormat="false" ht="12.75" hidden="false" customHeight="false" outlineLevel="0" collapsed="false">
      <c r="C67" s="269"/>
      <c r="D67" s="270"/>
      <c r="E67" s="220"/>
      <c r="J67" s="271"/>
      <c r="K67" s="271"/>
      <c r="N67" s="271"/>
      <c r="O67" s="271"/>
      <c r="R67" s="271"/>
    </row>
    <row r="68" customFormat="false" ht="12.75" hidden="false" customHeight="false" outlineLevel="0" collapsed="false">
      <c r="C68" s="269"/>
      <c r="D68" s="270"/>
      <c r="E68" s="220"/>
      <c r="J68" s="271"/>
      <c r="K68" s="271"/>
      <c r="N68" s="271"/>
      <c r="O68" s="271"/>
      <c r="R68" s="271"/>
    </row>
    <row r="69" customFormat="false" ht="12.75" hidden="false" customHeight="false" outlineLevel="0" collapsed="false">
      <c r="C69" s="269"/>
      <c r="D69" s="270"/>
      <c r="E69" s="220"/>
      <c r="J69" s="271"/>
      <c r="K69" s="271"/>
      <c r="N69" s="271"/>
      <c r="O69" s="271"/>
      <c r="R69" s="271"/>
    </row>
    <row r="70" customFormat="false" ht="12.75" hidden="false" customHeight="false" outlineLevel="0" collapsed="false">
      <c r="C70" s="269"/>
      <c r="D70" s="270"/>
      <c r="E70" s="220"/>
      <c r="J70" s="271"/>
      <c r="K70" s="271"/>
      <c r="N70" s="271"/>
      <c r="O70" s="271"/>
      <c r="R70" s="271"/>
    </row>
    <row r="71" customFormat="false" ht="12.75" hidden="false" customHeight="false" outlineLevel="0" collapsed="false">
      <c r="C71" s="269"/>
      <c r="D71" s="270"/>
      <c r="E71" s="220"/>
      <c r="J71" s="271"/>
      <c r="K71" s="271"/>
      <c r="N71" s="271"/>
      <c r="O71" s="271"/>
      <c r="R71" s="271"/>
    </row>
    <row r="72" customFormat="false" ht="12.75" hidden="false" customHeight="false" outlineLevel="0" collapsed="false">
      <c r="C72" s="269"/>
      <c r="D72" s="270"/>
      <c r="E72" s="220"/>
      <c r="J72" s="271"/>
      <c r="K72" s="271"/>
      <c r="N72" s="271"/>
      <c r="O72" s="271"/>
      <c r="R72" s="271"/>
    </row>
    <row r="73" customFormat="false" ht="12.75" hidden="false" customHeight="false" outlineLevel="0" collapsed="false">
      <c r="C73" s="269"/>
      <c r="D73" s="270"/>
      <c r="E73" s="220"/>
      <c r="J73" s="271"/>
      <c r="K73" s="271"/>
      <c r="N73" s="271"/>
      <c r="O73" s="271"/>
      <c r="R73" s="271"/>
    </row>
    <row r="74" customFormat="false" ht="12.75" hidden="false" customHeight="false" outlineLevel="0" collapsed="false">
      <c r="C74" s="269"/>
      <c r="D74" s="270"/>
      <c r="E74" s="220"/>
      <c r="J74" s="271"/>
      <c r="K74" s="271"/>
      <c r="N74" s="271"/>
      <c r="O74" s="271"/>
      <c r="R74" s="271"/>
    </row>
    <row r="75" customFormat="false" ht="12.75" hidden="false" customHeight="false" outlineLevel="0" collapsed="false">
      <c r="C75" s="269"/>
      <c r="D75" s="270"/>
      <c r="E75" s="220"/>
      <c r="J75" s="271"/>
      <c r="K75" s="271"/>
      <c r="N75" s="271"/>
      <c r="O75" s="271"/>
      <c r="R75" s="271"/>
    </row>
    <row r="76" customFormat="false" ht="12.75" hidden="false" customHeight="false" outlineLevel="0" collapsed="false">
      <c r="C76" s="269"/>
      <c r="D76" s="270"/>
      <c r="E76" s="220"/>
      <c r="J76" s="271"/>
      <c r="K76" s="271"/>
      <c r="N76" s="271"/>
      <c r="O76" s="271"/>
      <c r="R76" s="271"/>
    </row>
    <row r="77" customFormat="false" ht="12.75" hidden="false" customHeight="false" outlineLevel="0" collapsed="false">
      <c r="C77" s="269"/>
      <c r="D77" s="270"/>
      <c r="E77" s="220"/>
      <c r="J77" s="271"/>
      <c r="K77" s="271"/>
      <c r="N77" s="271"/>
      <c r="O77" s="271"/>
      <c r="R77" s="271"/>
    </row>
    <row r="78" customFormat="false" ht="12.75" hidden="false" customHeight="false" outlineLevel="0" collapsed="false">
      <c r="C78" s="269"/>
      <c r="D78" s="270"/>
      <c r="E78" s="220"/>
      <c r="J78" s="271"/>
      <c r="K78" s="271"/>
      <c r="N78" s="271"/>
      <c r="O78" s="271"/>
      <c r="R78" s="271"/>
    </row>
    <row r="79" customFormat="false" ht="12.75" hidden="false" customHeight="false" outlineLevel="0" collapsed="false">
      <c r="C79" s="269"/>
      <c r="D79" s="270"/>
      <c r="E79" s="220"/>
      <c r="J79" s="271"/>
      <c r="K79" s="271"/>
      <c r="N79" s="271"/>
      <c r="O79" s="271"/>
      <c r="R79" s="271"/>
    </row>
    <row r="80" customFormat="false" ht="12.75" hidden="false" customHeight="false" outlineLevel="0" collapsed="false">
      <c r="C80" s="269"/>
      <c r="D80" s="270"/>
      <c r="E80" s="220"/>
      <c r="J80" s="271"/>
      <c r="K80" s="271"/>
      <c r="N80" s="271"/>
      <c r="O80" s="271"/>
      <c r="R80" s="271"/>
    </row>
    <row r="81" customFormat="false" ht="12.75" hidden="false" customHeight="false" outlineLevel="0" collapsed="false">
      <c r="C81" s="269"/>
      <c r="D81" s="270"/>
      <c r="E81" s="220"/>
      <c r="J81" s="271"/>
      <c r="K81" s="271"/>
      <c r="N81" s="271"/>
      <c r="O81" s="271"/>
      <c r="R81" s="271"/>
    </row>
    <row r="82" customFormat="false" ht="12.75" hidden="false" customHeight="false" outlineLevel="0" collapsed="false">
      <c r="C82" s="269"/>
      <c r="D82" s="270"/>
      <c r="E82" s="220"/>
      <c r="J82" s="271"/>
      <c r="K82" s="271"/>
      <c r="N82" s="271"/>
      <c r="O82" s="271"/>
      <c r="R82" s="271"/>
    </row>
    <row r="83" customFormat="false" ht="12.75" hidden="false" customHeight="false" outlineLevel="0" collapsed="false">
      <c r="C83" s="269"/>
      <c r="D83" s="270"/>
      <c r="E83" s="220"/>
      <c r="J83" s="271"/>
      <c r="K83" s="271"/>
      <c r="N83" s="271"/>
      <c r="O83" s="271"/>
      <c r="R83" s="271"/>
    </row>
    <row r="84" customFormat="false" ht="12.75" hidden="false" customHeight="false" outlineLevel="0" collapsed="false">
      <c r="C84" s="269"/>
      <c r="D84" s="270"/>
      <c r="E84" s="220"/>
      <c r="J84" s="271"/>
      <c r="K84" s="271"/>
      <c r="N84" s="271"/>
      <c r="O84" s="271"/>
      <c r="R84" s="271"/>
    </row>
    <row r="85" customFormat="false" ht="12.75" hidden="false" customHeight="false" outlineLevel="0" collapsed="false">
      <c r="C85" s="269"/>
      <c r="D85" s="270"/>
      <c r="E85" s="220"/>
      <c r="J85" s="271"/>
      <c r="K85" s="271"/>
      <c r="N85" s="271"/>
      <c r="O85" s="271"/>
      <c r="R85" s="271"/>
    </row>
    <row r="86" customFormat="false" ht="12.75" hidden="false" customHeight="false" outlineLevel="0" collapsed="false">
      <c r="C86" s="269"/>
      <c r="D86" s="270"/>
      <c r="E86" s="220"/>
      <c r="J86" s="271"/>
      <c r="K86" s="271"/>
      <c r="N86" s="271"/>
      <c r="O86" s="271"/>
      <c r="R86" s="271"/>
    </row>
    <row r="87" customFormat="false" ht="12.75" hidden="false" customHeight="false" outlineLevel="0" collapsed="false">
      <c r="C87" s="269"/>
      <c r="D87" s="270"/>
      <c r="E87" s="220"/>
      <c r="J87" s="271"/>
      <c r="K87" s="271"/>
      <c r="N87" s="271"/>
      <c r="O87" s="271"/>
      <c r="R87" s="271"/>
    </row>
    <row r="88" customFormat="false" ht="12.75" hidden="false" customHeight="false" outlineLevel="0" collapsed="false">
      <c r="C88" s="269"/>
      <c r="D88" s="270"/>
      <c r="E88" s="220"/>
      <c r="J88" s="271"/>
      <c r="K88" s="271"/>
      <c r="N88" s="271"/>
      <c r="O88" s="271"/>
      <c r="R88" s="271"/>
    </row>
    <row r="89" customFormat="false" ht="12.75" hidden="false" customHeight="false" outlineLevel="0" collapsed="false">
      <c r="C89" s="269"/>
      <c r="D89" s="270"/>
      <c r="E89" s="220"/>
      <c r="J89" s="271"/>
      <c r="K89" s="271"/>
      <c r="N89" s="271"/>
      <c r="O89" s="271"/>
      <c r="R89" s="271"/>
    </row>
    <row r="90" customFormat="false" ht="12.75" hidden="false" customHeight="false" outlineLevel="0" collapsed="false">
      <c r="C90" s="269"/>
      <c r="D90" s="270"/>
      <c r="E90" s="220"/>
      <c r="J90" s="271"/>
      <c r="K90" s="271"/>
      <c r="N90" s="271"/>
      <c r="O90" s="271"/>
      <c r="R90" s="271"/>
    </row>
    <row r="91" customFormat="false" ht="12.75" hidden="false" customHeight="false" outlineLevel="0" collapsed="false">
      <c r="C91" s="220"/>
      <c r="D91" s="220"/>
      <c r="E91" s="220"/>
      <c r="N91" s="271"/>
      <c r="O91" s="271"/>
      <c r="R91" s="271"/>
    </row>
    <row r="92" customFormat="false" ht="12.75" hidden="false" customHeight="false" outlineLevel="0" collapsed="false">
      <c r="C92" s="220"/>
      <c r="D92" s="220"/>
      <c r="E92" s="220"/>
      <c r="N92" s="271"/>
      <c r="O92" s="271"/>
      <c r="R92" s="271"/>
    </row>
    <row r="93" customFormat="false" ht="12.75" hidden="false" customHeight="false" outlineLevel="0" collapsed="false">
      <c r="C93" s="220"/>
      <c r="D93" s="220"/>
      <c r="E93" s="220"/>
      <c r="N93" s="271"/>
      <c r="O93" s="271"/>
      <c r="R93" s="271"/>
    </row>
    <row r="94" customFormat="false" ht="12.75" hidden="false" customHeight="false" outlineLevel="0" collapsed="false">
      <c r="C94" s="220"/>
      <c r="D94" s="220"/>
      <c r="E94" s="220"/>
      <c r="N94" s="271"/>
      <c r="O94" s="271"/>
      <c r="R94" s="271"/>
    </row>
    <row r="95" customFormat="false" ht="12.75" hidden="false" customHeight="false" outlineLevel="0" collapsed="false">
      <c r="C95" s="220"/>
      <c r="D95" s="220"/>
      <c r="E95" s="220"/>
      <c r="N95" s="271"/>
      <c r="O95" s="271"/>
      <c r="R95" s="271"/>
    </row>
    <row r="96" customFormat="false" ht="12.75" hidden="false" customHeight="false" outlineLevel="0" collapsed="false">
      <c r="C96" s="220"/>
      <c r="D96" s="220"/>
      <c r="E96" s="220"/>
      <c r="N96" s="271"/>
      <c r="O96" s="271"/>
      <c r="R96" s="271"/>
    </row>
    <row r="97" customFormat="false" ht="12.75" hidden="false" customHeight="false" outlineLevel="0" collapsed="false">
      <c r="C97" s="220"/>
      <c r="D97" s="220"/>
      <c r="E97" s="220"/>
      <c r="N97" s="271"/>
      <c r="O97" s="271"/>
      <c r="R97" s="271"/>
    </row>
    <row r="98" customFormat="false" ht="12.75" hidden="false" customHeight="false" outlineLevel="0" collapsed="false">
      <c r="C98" s="220"/>
      <c r="D98" s="220"/>
      <c r="E98" s="220"/>
      <c r="N98" s="271"/>
      <c r="O98" s="271"/>
      <c r="R98" s="271"/>
    </row>
    <row r="99" customFormat="false" ht="12.75" hidden="false" customHeight="false" outlineLevel="0" collapsed="false">
      <c r="C99" s="220"/>
      <c r="D99" s="220"/>
      <c r="E99" s="220"/>
      <c r="N99" s="271"/>
      <c r="O99" s="271"/>
      <c r="R99" s="271"/>
    </row>
    <row r="100" customFormat="false" ht="12.75" hidden="false" customHeight="false" outlineLevel="0" collapsed="false">
      <c r="C100" s="220"/>
      <c r="D100" s="220"/>
      <c r="E100" s="220"/>
      <c r="N100" s="271"/>
      <c r="O100" s="271"/>
      <c r="R100" s="271"/>
    </row>
    <row r="101" customFormat="false" ht="12.75" hidden="false" customHeight="false" outlineLevel="0" collapsed="false">
      <c r="C101" s="220"/>
      <c r="D101" s="220"/>
      <c r="E101" s="220"/>
      <c r="N101" s="271"/>
      <c r="O101" s="271"/>
      <c r="R101" s="271"/>
    </row>
    <row r="102" customFormat="false" ht="12.75" hidden="false" customHeight="false" outlineLevel="0" collapsed="false">
      <c r="C102" s="220"/>
      <c r="D102" s="220"/>
      <c r="E102" s="220"/>
      <c r="N102" s="271"/>
      <c r="O102" s="271"/>
      <c r="R102" s="271"/>
    </row>
    <row r="103" customFormat="false" ht="12.75" hidden="false" customHeight="false" outlineLevel="0" collapsed="false">
      <c r="C103" s="220"/>
      <c r="D103" s="220"/>
      <c r="E103" s="220"/>
      <c r="N103" s="271"/>
      <c r="O103" s="271"/>
      <c r="R103" s="271"/>
    </row>
    <row r="104" customFormat="false" ht="12.75" hidden="false" customHeight="false" outlineLevel="0" collapsed="false">
      <c r="C104" s="220"/>
      <c r="D104" s="220"/>
      <c r="E104" s="220"/>
      <c r="N104" s="271"/>
      <c r="O104" s="271"/>
      <c r="R104" s="271"/>
    </row>
    <row r="105" customFormat="false" ht="12.75" hidden="false" customHeight="false" outlineLevel="0" collapsed="false">
      <c r="C105" s="220"/>
      <c r="D105" s="220"/>
      <c r="E105" s="220"/>
      <c r="N105" s="271"/>
      <c r="O105" s="271"/>
      <c r="R105" s="271"/>
    </row>
    <row r="106" customFormat="false" ht="12.75" hidden="false" customHeight="false" outlineLevel="0" collapsed="false">
      <c r="C106" s="220"/>
      <c r="D106" s="220"/>
      <c r="E106" s="220"/>
      <c r="N106" s="271"/>
      <c r="O106" s="271"/>
      <c r="R106" s="271"/>
    </row>
    <row r="107" customFormat="false" ht="12.75" hidden="false" customHeight="false" outlineLevel="0" collapsed="false">
      <c r="C107" s="220"/>
      <c r="D107" s="220"/>
      <c r="E107" s="220"/>
    </row>
    <row r="108" customFormat="false" ht="12.75" hidden="false" customHeight="false" outlineLevel="0" collapsed="false">
      <c r="C108" s="220"/>
      <c r="D108" s="220"/>
      <c r="E108" s="220"/>
    </row>
    <row r="109" customFormat="false" ht="12.75" hidden="false" customHeight="false" outlineLevel="0" collapsed="false">
      <c r="C109" s="220"/>
      <c r="D109" s="220"/>
      <c r="E109" s="220"/>
    </row>
    <row r="110" customFormat="false" ht="12.75" hidden="false" customHeight="false" outlineLevel="0" collapsed="false">
      <c r="C110" s="220"/>
      <c r="D110" s="220"/>
      <c r="E110" s="220"/>
    </row>
    <row r="111" customFormat="false" ht="12.75" hidden="false" customHeight="false" outlineLevel="0" collapsed="false">
      <c r="C111" s="220"/>
      <c r="D111" s="220"/>
      <c r="E111" s="220"/>
    </row>
    <row r="112" customFormat="false" ht="12.75" hidden="false" customHeight="false" outlineLevel="0" collapsed="false">
      <c r="C112" s="220"/>
      <c r="D112" s="220"/>
      <c r="E112" s="220"/>
    </row>
    <row r="113" customFormat="false" ht="12.75" hidden="false" customHeight="false" outlineLevel="0" collapsed="false">
      <c r="C113" s="220"/>
      <c r="D113" s="220"/>
      <c r="E113" s="220"/>
    </row>
    <row r="114" customFormat="false" ht="12.75" hidden="false" customHeight="false" outlineLevel="0" collapsed="false">
      <c r="C114" s="220"/>
      <c r="D114" s="220"/>
      <c r="E114" s="220"/>
    </row>
    <row r="115" customFormat="false" ht="12.75" hidden="false" customHeight="false" outlineLevel="0" collapsed="false">
      <c r="C115" s="220"/>
      <c r="D115" s="220"/>
      <c r="E115" s="220"/>
    </row>
    <row r="116" customFormat="false" ht="12.75" hidden="false" customHeight="false" outlineLevel="0" collapsed="false">
      <c r="C116" s="220"/>
      <c r="D116" s="220"/>
      <c r="E116" s="220"/>
    </row>
    <row r="117" customFormat="false" ht="12.75" hidden="false" customHeight="false" outlineLevel="0" collapsed="false">
      <c r="C117" s="220"/>
      <c r="D117" s="220"/>
      <c r="E117" s="220"/>
    </row>
    <row r="118" customFormat="false" ht="12.75" hidden="false" customHeight="false" outlineLevel="0" collapsed="false">
      <c r="C118" s="220"/>
      <c r="D118" s="220"/>
      <c r="E118" s="220"/>
    </row>
    <row r="119" customFormat="false" ht="12.75" hidden="false" customHeight="false" outlineLevel="0" collapsed="false">
      <c r="C119" s="220"/>
      <c r="D119" s="220"/>
      <c r="E119" s="220"/>
    </row>
    <row r="120" customFormat="false" ht="12.75" hidden="false" customHeight="false" outlineLevel="0" collapsed="false">
      <c r="C120" s="220"/>
      <c r="D120" s="220"/>
      <c r="E120" s="220"/>
    </row>
    <row r="121" customFormat="false" ht="12.75" hidden="false" customHeight="false" outlineLevel="0" collapsed="false">
      <c r="C121" s="220"/>
      <c r="D121" s="220"/>
      <c r="E121" s="220"/>
    </row>
    <row r="122" customFormat="false" ht="12.75" hidden="false" customHeight="false" outlineLevel="0" collapsed="false">
      <c r="C122" s="220"/>
      <c r="D122" s="220"/>
      <c r="E122" s="220"/>
    </row>
    <row r="123" customFormat="false" ht="12.75" hidden="false" customHeight="false" outlineLevel="0" collapsed="false">
      <c r="C123" s="220"/>
      <c r="D123" s="220"/>
      <c r="E123" s="220"/>
    </row>
    <row r="124" customFormat="false" ht="12.75" hidden="false" customHeight="false" outlineLevel="0" collapsed="false">
      <c r="C124" s="220"/>
      <c r="D124" s="220"/>
      <c r="E124" s="220"/>
    </row>
    <row r="125" customFormat="false" ht="12.75" hidden="false" customHeight="false" outlineLevel="0" collapsed="false">
      <c r="C125" s="220"/>
      <c r="D125" s="220"/>
      <c r="E125" s="220"/>
    </row>
    <row r="126" customFormat="false" ht="12.75" hidden="false" customHeight="false" outlineLevel="0" collapsed="false">
      <c r="C126" s="220"/>
      <c r="D126" s="220"/>
      <c r="E126" s="220"/>
    </row>
    <row r="127" customFormat="false" ht="12.75" hidden="false" customHeight="false" outlineLevel="0" collapsed="false">
      <c r="C127" s="220"/>
      <c r="D127" s="220"/>
      <c r="E127" s="220"/>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row r="1006" customFormat="false" ht="12.75" hidden="false" customHeight="false" outlineLevel="0" collapsed="false">
      <c r="C1006" s="220"/>
      <c r="D1006" s="220"/>
      <c r="E1006" s="220"/>
    </row>
    <row r="1007" customFormat="false" ht="12.75" hidden="false" customHeight="false" outlineLevel="0" collapsed="false">
      <c r="C1007" s="220"/>
      <c r="D1007" s="220"/>
      <c r="E1007" s="220"/>
    </row>
    <row r="1008" customFormat="false" ht="12.75" hidden="false" customHeight="false" outlineLevel="0" collapsed="false">
      <c r="C1008" s="220"/>
      <c r="D1008" s="220"/>
      <c r="E1008" s="220"/>
    </row>
    <row r="1009" customFormat="false" ht="12.75" hidden="false" customHeight="false" outlineLevel="0" collapsed="false">
      <c r="C1009" s="220"/>
      <c r="D1009" s="220"/>
      <c r="E1009" s="220"/>
    </row>
    <row r="1010" customFormat="false" ht="12.75" hidden="false" customHeight="false" outlineLevel="0" collapsed="false">
      <c r="C1010" s="220"/>
      <c r="D1010" s="220"/>
      <c r="E1010" s="220"/>
    </row>
    <row r="1011" customFormat="false" ht="12.75" hidden="false" customHeight="false" outlineLevel="0" collapsed="false">
      <c r="C1011" s="220"/>
      <c r="D1011" s="220"/>
      <c r="E1011" s="220"/>
    </row>
    <row r="1012" customFormat="false" ht="12.75" hidden="false" customHeight="false" outlineLevel="0" collapsed="false">
      <c r="C1012" s="220"/>
      <c r="D1012" s="220"/>
      <c r="E1012" s="220"/>
    </row>
    <row r="1013" customFormat="false" ht="12.75" hidden="false" customHeight="false" outlineLevel="0" collapsed="false">
      <c r="C1013" s="220"/>
      <c r="D1013" s="220"/>
      <c r="E1013" s="220"/>
    </row>
    <row r="1014" customFormat="false" ht="12.75" hidden="false" customHeight="false" outlineLevel="0" collapsed="false">
      <c r="C1014" s="220"/>
      <c r="D1014" s="220"/>
      <c r="E1014" s="220"/>
    </row>
    <row r="1015" customFormat="false" ht="12.75" hidden="false" customHeight="false" outlineLevel="0" collapsed="false">
      <c r="C1015" s="220"/>
      <c r="D1015" s="220"/>
      <c r="E1015" s="220"/>
    </row>
    <row r="1016" customFormat="false" ht="12.75" hidden="false" customHeight="false" outlineLevel="0" collapsed="false">
      <c r="C1016" s="220"/>
      <c r="D1016" s="220"/>
      <c r="E1016" s="220"/>
    </row>
    <row r="1017" customFormat="false" ht="12.75" hidden="false" customHeight="false" outlineLevel="0" collapsed="false">
      <c r="C1017" s="220"/>
      <c r="D1017" s="220"/>
      <c r="E1017" s="220"/>
    </row>
    <row r="1018" customFormat="false" ht="12.75" hidden="false" customHeight="false" outlineLevel="0" collapsed="false">
      <c r="C1018" s="220"/>
      <c r="D1018" s="220"/>
      <c r="E1018" s="220"/>
    </row>
    <row r="1019" customFormat="false" ht="12.75" hidden="false" customHeight="false" outlineLevel="0" collapsed="false">
      <c r="C1019" s="220"/>
      <c r="D1019" s="220"/>
      <c r="E1019" s="220"/>
    </row>
    <row r="1020" customFormat="false" ht="12.75" hidden="false" customHeight="false" outlineLevel="0" collapsed="false">
      <c r="C1020" s="220"/>
      <c r="D1020" s="220"/>
      <c r="E1020" s="220"/>
    </row>
    <row r="1021" customFormat="false" ht="12.75" hidden="false" customHeight="false" outlineLevel="0" collapsed="false">
      <c r="C1021" s="220"/>
      <c r="D1021" s="220"/>
      <c r="E1021" s="220"/>
    </row>
    <row r="1022" customFormat="false" ht="12.75" hidden="false" customHeight="false" outlineLevel="0" collapsed="false">
      <c r="C1022" s="220"/>
      <c r="D1022" s="220"/>
      <c r="E1022" s="220"/>
    </row>
    <row r="1023" customFormat="false" ht="12.75" hidden="false" customHeight="false" outlineLevel="0" collapsed="false">
      <c r="C1023" s="220"/>
      <c r="D1023" s="220"/>
      <c r="E1023" s="220"/>
    </row>
    <row r="1024" customFormat="false" ht="12.75" hidden="false" customHeight="false" outlineLevel="0" collapsed="false">
      <c r="C1024" s="220"/>
      <c r="D1024" s="220"/>
      <c r="E1024" s="220"/>
    </row>
    <row r="1025" customFormat="false" ht="12.75" hidden="false" customHeight="false" outlineLevel="0" collapsed="false">
      <c r="C1025" s="220"/>
      <c r="D1025" s="220"/>
      <c r="E1025" s="220"/>
    </row>
    <row r="1026" customFormat="false" ht="12.75" hidden="false" customHeight="false" outlineLevel="0" collapsed="false">
      <c r="C1026" s="220"/>
      <c r="D1026" s="220"/>
      <c r="E1026" s="220"/>
    </row>
    <row r="1027" customFormat="false" ht="12.75" hidden="false" customHeight="false" outlineLevel="0" collapsed="false">
      <c r="C1027" s="220"/>
      <c r="D1027" s="220"/>
      <c r="E1027" s="220"/>
    </row>
    <row r="1028" customFormat="false" ht="12.75" hidden="false" customHeight="false" outlineLevel="0" collapsed="false">
      <c r="C1028" s="220"/>
      <c r="D1028" s="220"/>
      <c r="E1028" s="220"/>
    </row>
    <row r="1029" customFormat="false" ht="12.75" hidden="false" customHeight="false" outlineLevel="0" collapsed="false">
      <c r="C1029" s="220"/>
      <c r="D1029" s="220"/>
      <c r="E1029" s="220"/>
    </row>
    <row r="1030" customFormat="false" ht="12.75" hidden="false" customHeight="false" outlineLevel="0" collapsed="false">
      <c r="C1030" s="220"/>
      <c r="D1030" s="220"/>
      <c r="E1030" s="220"/>
    </row>
    <row r="1031" customFormat="false" ht="12.75" hidden="false" customHeight="false" outlineLevel="0" collapsed="false">
      <c r="C1031" s="220"/>
      <c r="D1031" s="220"/>
      <c r="E1031" s="220"/>
    </row>
    <row r="1032" customFormat="false" ht="12.75" hidden="false" customHeight="false" outlineLevel="0" collapsed="false">
      <c r="C1032" s="220"/>
      <c r="D1032" s="220"/>
      <c r="E1032" s="220"/>
    </row>
    <row r="1033" customFormat="false" ht="12.75" hidden="false" customHeight="false" outlineLevel="0" collapsed="false">
      <c r="C1033" s="220"/>
      <c r="D1033" s="220"/>
      <c r="E1033" s="220"/>
    </row>
    <row r="1034" customFormat="false" ht="12.75" hidden="false" customHeight="false" outlineLevel="0" collapsed="false">
      <c r="C1034" s="220"/>
      <c r="D1034" s="220"/>
      <c r="E1034" s="220"/>
    </row>
    <row r="1035" customFormat="false" ht="12.75" hidden="false" customHeight="false" outlineLevel="0" collapsed="false">
      <c r="C1035" s="220"/>
      <c r="D1035" s="220"/>
      <c r="E1035" s="220"/>
    </row>
  </sheetData>
  <sheetProtection sheet="true" password="c39f" objects="true" scenario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279" t="s">
        <v>3544</v>
      </c>
      <c r="L1" s="280"/>
      <c r="M1" s="281"/>
      <c r="N1" s="281"/>
    </row>
    <row r="2" customFormat="false" ht="24.75" hidden="false" customHeight="true" outlineLevel="0" collapsed="false">
      <c r="B2" s="282"/>
      <c r="C2" s="283"/>
      <c r="D2" s="284" t="s">
        <v>3</v>
      </c>
      <c r="E2" s="4"/>
      <c r="F2" s="4"/>
      <c r="G2" s="4"/>
      <c r="H2" s="285"/>
      <c r="I2" s="286"/>
      <c r="J2" s="19"/>
      <c r="K2" s="287"/>
      <c r="L2" s="280"/>
      <c r="M2" s="281"/>
      <c r="N2" s="281"/>
    </row>
    <row r="3" s="273" customFormat="true" ht="24.75" hidden="false" customHeight="true" outlineLevel="0" collapsed="false">
      <c r="B3" s="282"/>
      <c r="C3" s="283"/>
      <c r="D3" s="284" t="s">
        <v>3545</v>
      </c>
      <c r="E3" s="284"/>
      <c r="F3" s="4"/>
      <c r="G3" s="4"/>
      <c r="H3" s="285"/>
      <c r="I3" s="286"/>
      <c r="J3" s="4"/>
      <c r="K3" s="287"/>
      <c r="L3" s="280"/>
      <c r="M3" s="280"/>
      <c r="N3" s="280"/>
      <c r="O3" s="0"/>
    </row>
    <row r="4" s="273" customFormat="true" ht="4.5" hidden="false" customHeight="true" outlineLevel="0" collapsed="false">
      <c r="B4" s="282"/>
      <c r="C4" s="4"/>
      <c r="D4" s="4"/>
      <c r="E4" s="4"/>
      <c r="F4" s="4"/>
      <c r="G4" s="4"/>
      <c r="H4" s="4"/>
      <c r="I4" s="4"/>
      <c r="J4" s="4"/>
      <c r="K4" s="287"/>
      <c r="L4" s="0"/>
      <c r="M4" s="0"/>
      <c r="N4" s="0"/>
      <c r="O4" s="0"/>
    </row>
    <row r="5" customFormat="false" ht="24.75" hidden="false" customHeight="true" outlineLevel="0" collapsed="false">
      <c r="B5" s="288"/>
      <c r="C5" s="289"/>
      <c r="D5" s="285" t="s">
        <v>7</v>
      </c>
      <c r="E5" s="290"/>
      <c r="F5" s="290"/>
      <c r="G5" s="290"/>
      <c r="H5" s="285" t="s">
        <v>8</v>
      </c>
      <c r="I5" s="290"/>
      <c r="J5" s="290"/>
      <c r="K5" s="291" t="s">
        <v>3546</v>
      </c>
      <c r="L5" s="58"/>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5" activeCellId="0" sqref="O5"/>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314" t="s">
        <v>3547</v>
      </c>
      <c r="L1" s="58"/>
      <c r="M1" s="274"/>
      <c r="N1" s="274"/>
      <c r="O1" s="274"/>
      <c r="P1" s="274"/>
    </row>
    <row r="2" customFormat="false" ht="24.75" hidden="false" customHeight="true" outlineLevel="0" collapsed="false">
      <c r="B2" s="282"/>
      <c r="C2" s="283"/>
      <c r="D2" s="284" t="s">
        <v>3</v>
      </c>
      <c r="E2" s="4"/>
      <c r="F2" s="4"/>
      <c r="G2" s="4"/>
      <c r="H2" s="285"/>
      <c r="I2" s="286"/>
      <c r="J2" s="19"/>
      <c r="K2" s="287"/>
      <c r="L2" s="58"/>
      <c r="M2" s="274"/>
      <c r="N2" s="274"/>
      <c r="O2" s="274"/>
      <c r="P2" s="274"/>
    </row>
    <row r="3" s="273" customFormat="true" ht="24.75" hidden="false" customHeight="true" outlineLevel="0" collapsed="false">
      <c r="B3" s="282"/>
      <c r="C3" s="283"/>
      <c r="D3" s="284" t="s">
        <v>3545</v>
      </c>
      <c r="E3" s="284"/>
      <c r="F3" s="4"/>
      <c r="G3" s="4"/>
      <c r="H3" s="285"/>
      <c r="I3" s="286"/>
      <c r="J3" s="4"/>
      <c r="K3" s="287"/>
      <c r="L3" s="58"/>
      <c r="M3" s="58"/>
      <c r="N3" s="58"/>
      <c r="O3" s="58"/>
      <c r="P3" s="58"/>
    </row>
    <row r="4" s="273" customFormat="true" ht="4.5" hidden="false" customHeight="true" outlineLevel="0" collapsed="false">
      <c r="B4" s="282"/>
      <c r="C4" s="4"/>
      <c r="D4" s="4"/>
      <c r="E4" s="4"/>
      <c r="F4" s="4"/>
      <c r="G4" s="4"/>
      <c r="H4" s="4"/>
      <c r="I4" s="4"/>
      <c r="J4" s="4"/>
      <c r="K4" s="287"/>
      <c r="L4" s="58"/>
      <c r="M4" s="58"/>
      <c r="N4" s="58"/>
      <c r="O4" s="58"/>
      <c r="P4" s="58"/>
    </row>
    <row r="5" customFormat="false" ht="24.75" hidden="false" customHeight="true" outlineLevel="0" collapsed="false">
      <c r="B5" s="288"/>
      <c r="C5" s="289"/>
      <c r="D5" s="285" t="s">
        <v>7</v>
      </c>
      <c r="E5" s="290"/>
      <c r="F5" s="290"/>
      <c r="G5" s="290"/>
      <c r="H5" s="285" t="s">
        <v>8</v>
      </c>
      <c r="I5" s="290"/>
      <c r="J5" s="290"/>
      <c r="K5" s="291" t="s">
        <v>3546</v>
      </c>
      <c r="L5" s="58"/>
      <c r="M5" s="274"/>
      <c r="N5" s="274"/>
      <c r="O5" s="274"/>
      <c r="P5" s="274"/>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8"/>
  <sheetViews>
    <sheetView showFormulas="false" showGridLines="true" showRowColHeaders="false" showZeros="true" rightToLeft="false" tabSelected="false" showOutlineSymbols="true" defaultGridColor="true" view="normal" topLeftCell="A1" colorId="64" zoomScale="100" zoomScaleNormal="100" zoomScalePageLayoutView="100" workbookViewId="0">
      <selection pane="topLeft" activeCell="E24" activeCellId="0" sqref="E24"/>
    </sheetView>
  </sheetViews>
  <sheetFormatPr defaultColWidth="11.0546875" defaultRowHeight="12.75" zeroHeight="false" outlineLevelRow="0" outlineLevelCol="0"/>
  <sheetData>
    <row r="1" customFormat="false" ht="12.75" hidden="false" customHeight="false" outlineLevel="0" collapsed="false">
      <c r="A1" s="0" t="s">
        <v>137</v>
      </c>
      <c r="B1" s="0" t="n">
        <v>5</v>
      </c>
      <c r="C1" s="0" t="n">
        <v>0.15</v>
      </c>
    </row>
    <row r="2" customFormat="false" ht="12.75" hidden="false" customHeight="false" outlineLevel="0" collapsed="false">
      <c r="A2" s="0" t="s">
        <v>333</v>
      </c>
      <c r="B2" s="0" t="n">
        <v>0.8</v>
      </c>
      <c r="C2" s="0" t="n">
        <v>0.05</v>
      </c>
    </row>
    <row r="3" customFormat="false" ht="12.75" hidden="false" customHeight="false" outlineLevel="0" collapsed="false">
      <c r="A3" s="0" t="s">
        <v>381</v>
      </c>
      <c r="B3" s="0" t="n">
        <v>0.08</v>
      </c>
    </row>
    <row r="4" customFormat="false" ht="12.75" hidden="false" customHeight="false" outlineLevel="0" collapsed="false">
      <c r="A4" s="0" t="s">
        <v>434</v>
      </c>
      <c r="B4" s="0" t="n">
        <v>1</v>
      </c>
      <c r="C4" s="0" t="n">
        <v>0.5</v>
      </c>
    </row>
    <row r="5" customFormat="false" ht="12.75" hidden="false" customHeight="false" outlineLevel="0" collapsed="false">
      <c r="A5" s="0" t="s">
        <v>3548</v>
      </c>
      <c r="B5" s="0" t="n">
        <v>0.5</v>
      </c>
    </row>
    <row r="6" customFormat="false" ht="12.75" hidden="false" customHeight="false" outlineLevel="0" collapsed="false">
      <c r="A6" s="0" t="s">
        <v>928</v>
      </c>
      <c r="B6" s="0" t="n">
        <v>0.5</v>
      </c>
    </row>
    <row r="7" customFormat="false" ht="12.75" hidden="false" customHeight="false" outlineLevel="0" collapsed="false">
      <c r="A7" s="0" t="s">
        <v>886</v>
      </c>
      <c r="B7" s="0" t="n">
        <v>0.03</v>
      </c>
    </row>
    <row r="8" customFormat="false" ht="12.75" hidden="false" customHeight="false" outlineLevel="0" collapsed="false">
      <c r="A8" s="0" t="s">
        <v>1128</v>
      </c>
      <c r="B8" s="0" t="n">
        <v>0.02</v>
      </c>
    </row>
    <row r="9" customFormat="false" ht="12.75" hidden="false" customHeight="false" outlineLevel="0" collapsed="false">
      <c r="A9" s="0" t="s">
        <v>1461</v>
      </c>
      <c r="B9" s="0" t="n">
        <v>1.2</v>
      </c>
      <c r="C9" s="0" t="n">
        <v>0.01</v>
      </c>
    </row>
    <row r="10" customFormat="false" ht="12.75" hidden="false" customHeight="false" outlineLevel="0" collapsed="false">
      <c r="A10" s="0" t="s">
        <v>1719</v>
      </c>
      <c r="B10" s="0" t="n">
        <v>0.02</v>
      </c>
    </row>
    <row r="11" customFormat="false" ht="12.75" hidden="false" customHeight="false" outlineLevel="0" collapsed="false">
      <c r="A11" s="0" t="s">
        <v>1732</v>
      </c>
      <c r="B11" s="0" t="n">
        <v>0.01</v>
      </c>
    </row>
    <row r="12" customFormat="false" ht="12.75" hidden="false" customHeight="false" outlineLevel="0" collapsed="false">
      <c r="A12" s="0" t="s">
        <v>3549</v>
      </c>
      <c r="B12" s="0" t="n">
        <v>1.5</v>
      </c>
      <c r="C12" s="0" t="n">
        <v>0.01</v>
      </c>
    </row>
    <row r="13" customFormat="false" ht="12.75" hidden="false" customHeight="false" outlineLevel="0" collapsed="false">
      <c r="A13" s="0" t="s">
        <v>2025</v>
      </c>
      <c r="B13" s="0" t="n">
        <v>2</v>
      </c>
    </row>
    <row r="14" customFormat="false" ht="12.75" hidden="false" customHeight="false" outlineLevel="0" collapsed="false">
      <c r="A14" s="0" t="s">
        <v>2336</v>
      </c>
      <c r="B14" s="0" t="n">
        <v>0.01</v>
      </c>
    </row>
    <row r="15" customFormat="false" ht="12.75" hidden="false" customHeight="false" outlineLevel="0" collapsed="false">
      <c r="A15" s="0" t="s">
        <v>2340</v>
      </c>
      <c r="B15" s="0" t="n">
        <v>1.2</v>
      </c>
      <c r="C15" s="0" t="n">
        <v>0.05</v>
      </c>
    </row>
    <row r="16" customFormat="false" ht="12.75" hidden="false" customHeight="false" outlineLevel="0" collapsed="false">
      <c r="A16" s="0" t="s">
        <v>3019</v>
      </c>
      <c r="B16" s="0" t="n">
        <v>0.01</v>
      </c>
    </row>
    <row r="17" customFormat="false" ht="12.75" hidden="false" customHeight="false" outlineLevel="0" collapsed="false">
      <c r="A17" s="0" t="s">
        <v>3058</v>
      </c>
      <c r="B17" s="0" t="n">
        <v>0.01</v>
      </c>
    </row>
    <row r="18" customFormat="false" ht="12.75" hidden="false" customHeight="false" outlineLevel="0" collapsed="false">
      <c r="A18" s="0" t="s">
        <v>2050</v>
      </c>
      <c r="C18" s="0" t="n">
        <v>0.01</v>
      </c>
    </row>
  </sheetData>
  <sheetProtection sheet="true" password="ca87"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3552</v>
      </c>
      <c r="B2" s="326"/>
      <c r="C2" s="327" t="s">
        <v>3553</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3554</v>
      </c>
      <c r="B3" s="326"/>
      <c r="C3" s="325" t="s">
        <v>3555</v>
      </c>
      <c r="D3" s="336"/>
      <c r="E3" s="336"/>
      <c r="F3" s="337"/>
      <c r="G3" s="337"/>
      <c r="H3" s="336"/>
      <c r="I3" s="321"/>
      <c r="J3" s="328"/>
      <c r="K3" s="338"/>
      <c r="L3" s="339" t="s">
        <v>3556</v>
      </c>
      <c r="M3" s="340"/>
      <c r="N3" s="341" t="s">
        <v>3557</v>
      </c>
      <c r="O3" s="342"/>
      <c r="P3" s="342"/>
      <c r="Q3" s="343"/>
      <c r="R3" s="321"/>
      <c r="S3" s="321"/>
      <c r="T3" s="321"/>
      <c r="U3" s="321"/>
      <c r="V3" s="321"/>
      <c r="W3" s="335"/>
    </row>
    <row r="4" customFormat="false" ht="13.5" hidden="false" customHeight="false" outlineLevel="0" collapsed="false">
      <c r="A4" s="344" t="s">
        <v>3558</v>
      </c>
      <c r="B4" s="345"/>
      <c r="C4" s="346"/>
      <c r="D4" s="347"/>
      <c r="E4" s="347"/>
      <c r="F4" s="346"/>
      <c r="G4" s="348"/>
      <c r="H4" s="347"/>
      <c r="I4" s="321"/>
      <c r="J4" s="349" t="s">
        <v>3559</v>
      </c>
      <c r="K4" s="350"/>
      <c r="L4" s="350"/>
      <c r="M4" s="351"/>
      <c r="N4" s="351"/>
      <c r="O4" s="352"/>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c r="N5" s="364"/>
      <c r="O5" s="365"/>
      <c r="P5" s="366"/>
      <c r="Q5" s="367"/>
      <c r="R5" s="321"/>
      <c r="S5" s="321"/>
      <c r="T5" s="321"/>
      <c r="U5" s="321"/>
      <c r="V5" s="321"/>
      <c r="W5" s="335"/>
    </row>
    <row r="6" customFormat="false" ht="13.5" hidden="false" customHeight="false" outlineLevel="0" collapsed="false">
      <c r="A6" s="354" t="s">
        <v>3563</v>
      </c>
      <c r="B6" s="368"/>
      <c r="C6" s="369"/>
      <c r="D6" s="370"/>
      <c r="E6" s="370"/>
      <c r="F6" s="371"/>
      <c r="G6" s="359"/>
      <c r="H6" s="357"/>
      <c r="I6" s="321"/>
      <c r="J6" s="372"/>
      <c r="K6" s="373"/>
      <c r="L6" s="374" t="s">
        <v>3564</v>
      </c>
      <c r="M6" s="375"/>
      <c r="N6" s="376"/>
      <c r="O6" s="377"/>
      <c r="P6" s="378"/>
      <c r="Q6" s="379"/>
      <c r="R6" s="321"/>
      <c r="S6" s="321"/>
      <c r="T6" s="321"/>
      <c r="U6" s="321"/>
      <c r="V6" s="321"/>
      <c r="W6" s="335"/>
    </row>
    <row r="7" customFormat="false" ht="12.75" hidden="false" customHeight="false" outlineLevel="0" collapsed="false">
      <c r="A7" s="380" t="s">
        <v>3565</v>
      </c>
      <c r="B7" s="381"/>
      <c r="C7" s="382"/>
      <c r="D7" s="370"/>
      <c r="E7" s="370"/>
      <c r="F7" s="383" t="n">
        <f aca="false">B7+C7</f>
        <v>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str">
        <f aca="false">IF(ISERROR(AVERAGE(J23:J82))," ",AVERAGE(J23:J82))</f>
        <v> </v>
      </c>
      <c r="P8" s="396" t="str">
        <f aca="false">IF(ISERROR(AVERAGE(K23:K82)),"  ",AVERAGE(K23:K82))</f>
        <v>  </v>
      </c>
      <c r="Q8" s="397"/>
      <c r="R8" s="321"/>
      <c r="S8" s="321"/>
      <c r="T8" s="321"/>
      <c r="U8" s="321"/>
      <c r="V8" s="321"/>
      <c r="W8" s="335"/>
    </row>
    <row r="9" customFormat="false" ht="12.75" hidden="false" customHeight="false" outlineLevel="0" collapsed="false">
      <c r="A9" s="354" t="s">
        <v>3571</v>
      </c>
      <c r="B9" s="398"/>
      <c r="C9" s="399"/>
      <c r="D9" s="400"/>
      <c r="E9" s="400"/>
      <c r="F9" s="401" t="n">
        <f aca="false">($B9*$B$7+$C9*$C$7)/100</f>
        <v>0</v>
      </c>
      <c r="G9" s="402"/>
      <c r="H9" s="357"/>
      <c r="I9" s="321"/>
      <c r="J9" s="403"/>
      <c r="K9" s="404"/>
      <c r="L9" s="387"/>
      <c r="M9" s="405"/>
      <c r="N9" s="395" t="s">
        <v>3572</v>
      </c>
      <c r="O9" s="396" t="str">
        <f aca="false">IF(ISERROR(STDEVP(J23:J82))," ",STDEVP(J23:J82))</f>
        <v> </v>
      </c>
      <c r="P9" s="396" t="str">
        <f aca="false">IF(ISERROR(STDEVP(K23:K82)),"  ",STDEVP(K23:K82))</f>
        <v>  </v>
      </c>
      <c r="Q9" s="397"/>
      <c r="R9" s="321"/>
      <c r="S9" s="321"/>
      <c r="T9" s="321"/>
      <c r="U9" s="321"/>
      <c r="V9" s="321"/>
      <c r="W9" s="335"/>
    </row>
    <row r="10" customFormat="false" ht="12.75" hidden="false" customHeight="false" outlineLevel="0" collapsed="false">
      <c r="A10" s="354" t="s">
        <v>3573</v>
      </c>
      <c r="B10" s="406"/>
      <c r="C10" s="407"/>
      <c r="D10" s="400"/>
      <c r="E10" s="400"/>
      <c r="F10" s="401"/>
      <c r="G10" s="402"/>
      <c r="H10" s="370"/>
      <c r="I10" s="321"/>
      <c r="J10" s="408"/>
      <c r="K10" s="409" t="s">
        <v>3574</v>
      </c>
      <c r="L10" s="410"/>
      <c r="M10" s="411"/>
      <c r="N10" s="395" t="s">
        <v>3575</v>
      </c>
      <c r="O10" s="412" t="n">
        <f aca="false">MIN(J23:J82)</f>
        <v>0</v>
      </c>
      <c r="P10" s="412" t="n">
        <f aca="false">MIN(K23:K82)</f>
        <v>0</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0</v>
      </c>
      <c r="P11" s="412" t="n">
        <f aca="false">MAX(K23:K82)</f>
        <v>0</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0</v>
      </c>
      <c r="M13" s="421"/>
      <c r="N13" s="429" t="s">
        <v>3583</v>
      </c>
      <c r="O13" s="430" t="n">
        <f aca="false">COUNTIF(F23:F82,"&gt;0")</f>
        <v>0</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0</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str">
        <f aca="false">IF(ISERROR((O13-(COUNTIF(J23:J82,"nc")))/O13),"-",(O13-(COUNTIF(J23:J82,"nc")))/O13)</f>
        <v>-</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0</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v>
      </c>
      <c r="C20" s="473" t="n">
        <f aca="false">SUM(C23:C62)</f>
        <v>0</v>
      </c>
      <c r="D20" s="474"/>
      <c r="E20" s="475" t="s">
        <v>3596</v>
      </c>
      <c r="F20" s="476" t="n">
        <f aca="false">($B20*$B$7+$C20*$C$7)/100</f>
        <v>0</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v>
      </c>
      <c r="C21" s="484" t="n">
        <f aca="false">C20*C7/100</f>
        <v>0</v>
      </c>
      <c r="D21" s="485" t="s">
        <v>3599</v>
      </c>
      <c r="E21" s="486"/>
      <c r="F21" s="487" t="n">
        <f aca="false">B21+C21</f>
        <v>0</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c r="B23" s="513"/>
      <c r="C23" s="514"/>
      <c r="D23" s="515" t="str">
        <f aca="false">IF(ISERROR(VLOOKUP($A23,'liste reference'!$A$6:$B$1245,2,0)),IF(ISERROR(VLOOKUP($A23,'liste reference'!$B$6:$B$1245,1,0)),"",VLOOKUP($A23,'liste reference'!$B$6:$B$1245,1,0)),VLOOKUP($A23,'liste reference'!$A$6:$B$1245,2,0))</f>
        <v/>
      </c>
      <c r="E23" s="516" t="n">
        <f aca="false">IF(D23="",0,VLOOKUP(D23,D$22:D22,1,0))</f>
        <v>0</v>
      </c>
      <c r="F23" s="517" t="str">
        <f aca="false">IF(AND(OR(A23="",A23="!!!!!!"),B23="",C23=""),"",IF(OR(AND(B23="",C23=""),ISERROR(C23+B23)),"!!!",($B23*$B$7+$C23*$C$7)/100))</f>
        <v/>
      </c>
      <c r="G23" s="518" t="str">
        <f aca="false">IF(A23="","",IF(ISERROR(VLOOKUP($A23,'liste reference'!$A$6:$Q$1245,9,0)),IF(ISERROR(VLOOKUP($A23,'liste reference'!$B$6:$Q$1245,8,0)),"    -",VLOOKUP($A23,'liste reference'!$B$6:$Q$1245,8,0)),VLOOKUP($A23,'liste reference'!$A$6:$Q$1245,9,0)))</f>
        <v/>
      </c>
      <c r="H23" s="519" t="str">
        <f aca="false">IF(A23="","x",IF(ISERROR(VLOOKUP($A23,'liste reference'!$A$6:$Q$1245,10,0)),IF(ISERROR(VLOOKUP($A23,'liste reference'!$B$6:$Q$1245,9,0)),"x",VLOOKUP($A23,'liste reference'!$B$6:$Q$1245,9,0)),VLOOKUP($A23,'liste reference'!$A$6:$Q$1245,10,0)))</f>
        <v>x</v>
      </c>
      <c r="I23" s="321" t="str">
        <f aca="false">IF(A23="","",1)</f>
        <v/>
      </c>
      <c r="J23" s="520" t="str">
        <f aca="false">IF(ISNUMBER($H23),IF(ISERROR(VLOOKUP($A23,'liste reference'!$A$6:$Q$1245,6,0)),IF(ISERROR(VLOOKUP($A23,'liste reference'!$B$6:$Q$1245,5,0)),"nu",VLOOKUP($A23,'liste reference'!$B$6:$Q$1245,5,0)),VLOOKUP($A23,'liste reference'!$A$6:$Q$1245,6,0)),"nu")</f>
        <v>nu</v>
      </c>
      <c r="K23" s="520" t="str">
        <f aca="false">IF(ISNUMBER($H23),IF(ISERROR(VLOOKUP($A23,'liste reference'!$A$6:$Q$1245,7,0)),IF(ISERROR(VLOOKUP($A23,'liste reference'!$B$6:$Q$1245,6,0)),"nu",VLOOKUP($A23,'liste reference'!$B$6:$Q$1245,6,0)),VLOOKUP($A23,'liste reference'!$A$6:$Q$1245,7,0)),"nu")</f>
        <v>nu</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
      </c>
      <c r="M23" s="522"/>
      <c r="N23" s="522"/>
      <c r="O23" s="522"/>
      <c r="P23" s="523" t="s">
        <v>3619</v>
      </c>
      <c r="Q23" s="524" t="str">
        <f aca="false">IF(OR($A23="NEWCOD",$A23="!!!!!!"),IF(X23="","NoCod",X23),IF($A23="","",IF(ISERROR(VLOOKUP($A23,'liste reference'!$A$6:$H$1245,8,FALSE())),IF(ISERROR(VLOOKUP($A23,'liste reference'!$B$6:$H$1245,7,FALSE())),"",VLOOKUP($A23,'liste reference'!$B$6:$H$1245,7,FALSE())),VLOOKUP($A23,'liste reference'!$A$6:$H$1245,8,FALSE()))))</f>
        <v/>
      </c>
      <c r="R23" s="525" t="str">
        <f aca="false">IF(ISTEXT(H23),"",(B23*$B$7/100)+(C23*$C$7/100))</f>
        <v/>
      </c>
      <c r="S23" s="526" t="str">
        <f aca="false">IF(OR(ISTEXT(H23),R23=0),"",IF(R23&lt;0.1,1,IF(R23&lt;1,2,IF(R23&lt;10,3,IF(R23&lt;50,4,IF(R23&gt;=50,5,""))))))</f>
        <v/>
      </c>
      <c r="T23" s="526" t="n">
        <f aca="false">IF(ISERROR(S23*J23),0,S23*J23)</f>
        <v>0</v>
      </c>
      <c r="U23" s="526" t="n">
        <f aca="false">IF(ISERROR(S23*J23*K23),0,S23*J23*K23)</f>
        <v>0</v>
      </c>
      <c r="V23" s="526" t="n">
        <f aca="false">IF(ISERROR(S23*K23),0,S23*K23)</f>
        <v>0</v>
      </c>
      <c r="W23" s="527"/>
      <c r="X23" s="528"/>
      <c r="Y23" s="529" t="str">
        <f aca="false">IF(AND(ISNUMBER(F23),OR(A23="",A23="!!!!!!")),"!!!!!!",IF(A23="new.cod","NEWCOD",IF(AND((Z23=""),ISTEXT(A23),A23&lt;&gt;"!!!!!!"),A23,IF(Z23="","",INDEX('liste reference'!$A$6:$A$1245,Z23)))))</f>
        <v/>
      </c>
      <c r="Z23" s="511" t="str">
        <f aca="false">IF(ISERROR(MATCH(A23,'liste reference'!$A$6:$A$1245,0)),IF(ISERROR(MATCH(A23,'liste reference'!$B$6:$B$1245,0)),"",(MATCH(A23,'liste reference'!$B$6:$B$1245,0))),(MATCH(A23,'liste reference'!$A$6:$A$1245,0)))</f>
        <v/>
      </c>
    </row>
    <row r="24" customFormat="false" ht="12.75" hidden="false" customHeight="false" outlineLevel="0" collapsed="false">
      <c r="A24" s="530"/>
      <c r="B24" s="531"/>
      <c r="C24" s="532"/>
      <c r="D24" s="533" t="str">
        <f aca="false">IF(ISERROR(VLOOKUP($A24,'liste reference'!$A$6:$B$1245,2,0)),IF(ISERROR(VLOOKUP($A24,'liste reference'!$B$6:$B$1245,1,0)),"",VLOOKUP($A24,'liste reference'!$B$6:$B$1245,1,0)),VLOOKUP($A24,'liste reference'!$A$6:$B$1245,2,0))</f>
        <v/>
      </c>
      <c r="E24" s="534" t="n">
        <f aca="false">IF(D24="",0,VLOOKUP(D24,D$22:D23,1,0))</f>
        <v>0</v>
      </c>
      <c r="F24" s="535" t="str">
        <f aca="false">IF(AND(OR(A24="",A24="!!!!!!"),B24="",C24=""),"",IF(OR(AND(B24="",C24=""),ISERROR(C24+B24)),"!!!",($B24*$B$7+$C24*$C$7)/100))</f>
        <v/>
      </c>
      <c r="G24" s="536" t="str">
        <f aca="false">IF(A24="","",IF(ISERROR(VLOOKUP($A24,'liste reference'!$A$6:$Q$1245,9,0)),IF(ISERROR(VLOOKUP($A24,'liste reference'!$B$6:$Q$1245,8,0)),"    -",VLOOKUP($A24,'liste reference'!$B$6:$Q$1245,8,0)),VLOOKUP($A24,'liste reference'!$A$6:$Q$1245,9,0)))</f>
        <v/>
      </c>
      <c r="H24" s="537" t="str">
        <f aca="false">IF(A24="","x",IF(ISERROR(VLOOKUP($A24,'liste reference'!$A$6:$Q$1245,10,0)),IF(ISERROR(VLOOKUP($A24,'liste reference'!$B$6:$Q$1245,9,0)),"x",VLOOKUP($A24,'liste reference'!$B$6:$Q$1245,9,0)),VLOOKUP($A24,'liste reference'!$A$6:$Q$1245,10,0)))</f>
        <v>x</v>
      </c>
      <c r="I24" s="321" t="str">
        <f aca="false">IF(A24="","",1)</f>
        <v/>
      </c>
      <c r="J24" s="538" t="str">
        <f aca="false">IF(ISNUMBER($H24),IF(ISERROR(VLOOKUP($A24,'liste reference'!$A$6:$Q$1245,6,0)),IF(ISERROR(VLOOKUP($A24,'liste reference'!$B$6:$Q$1245,5,0)),"nu",VLOOKUP($A24,'liste reference'!$B$6:$Q$1245,5,0)),VLOOKUP($A24,'liste reference'!$A$6:$Q$1245,6,0)),"nu")</f>
        <v>nu</v>
      </c>
      <c r="K24" s="538" t="str">
        <f aca="false">IF(ISNUMBER($H24),IF(ISERROR(VLOOKUP($A24,'liste reference'!$A$6:$Q$1245,7,0)),IF(ISERROR(VLOOKUP($A24,'liste reference'!$B$6:$Q$1245,6,0)),"nu",VLOOKUP($A24,'liste reference'!$B$6:$Q$1245,6,0)),VLOOKUP($A24,'liste reference'!$A$6:$Q$1245,7,0)),"nu")</f>
        <v>nu</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
      </c>
      <c r="M24" s="539"/>
      <c r="N24" s="539"/>
      <c r="O24" s="539"/>
      <c r="P24" s="540" t="s">
        <v>3619</v>
      </c>
      <c r="Q24" s="541" t="str">
        <f aca="false">IF(OR($A24="NEWCOD",$A24="!!!!!!"),IF(X24="","NoCod",X24),IF($A24="","",IF(ISERROR(VLOOKUP($A24,'liste reference'!$A$6:$H$1245,8,FALSE())),IF(ISERROR(VLOOKUP($A24,'liste reference'!$B$6:$H$1245,7,FALSE())),"",VLOOKUP($A24,'liste reference'!$B$6:$H$1245,7,FALSE())),VLOOKUP($A24,'liste reference'!$A$6:$H$1245,8,FALSE()))))</f>
        <v/>
      </c>
      <c r="R24" s="525" t="str">
        <f aca="false">IF(ISTEXT(H24),"",(B24*$B$7/100)+(C24*$C$7/100))</f>
        <v/>
      </c>
      <c r="S24" s="526" t="str">
        <f aca="false">IF(OR(ISTEXT(H24),R24=0),"",IF(R24&lt;0.1,1,IF(R24&lt;1,2,IF(R24&lt;10,3,IF(R24&lt;50,4,IF(R24&gt;=50,5,""))))))</f>
        <v/>
      </c>
      <c r="T24" s="526" t="n">
        <f aca="false">IF(ISERROR(S24*J24),0,S24*J24)</f>
        <v>0</v>
      </c>
      <c r="U24" s="526" t="n">
        <f aca="false">IF(ISERROR(S24*J24*K24),0,S24*J24*K24)</f>
        <v>0</v>
      </c>
      <c r="V24" s="542" t="n">
        <f aca="false">IF(ISERROR(S24*K24),0,S24*K24)</f>
        <v>0</v>
      </c>
      <c r="W24" s="543"/>
      <c r="X24" s="544"/>
      <c r="Y24" s="529" t="str">
        <f aca="false">IF(AND(ISNUMBER(F24),OR(A24="",A24="!!!!!!")),"!!!!!!",IF(A24="new.cod","NEWCOD",IF(AND((Z24=""),ISTEXT(A24),A24&lt;&gt;"!!!!!!"),A24,IF(Z24="","",INDEX('liste reference'!$A$6:$A$1245,Z24)))))</f>
        <v/>
      </c>
      <c r="Z24" s="511" t="str">
        <f aca="false">IF(ISERROR(MATCH(A24,'liste reference'!$A$6:$A$1245,0)),IF(ISERROR(MATCH(A24,'liste reference'!$B$6:$B$1245,0)),"",(MATCH(A24,'liste reference'!$B$6:$B$1245,0))),(MATCH(A24,'liste reference'!$A$6:$A$1245,0)))</f>
        <v/>
      </c>
    </row>
    <row r="25" customFormat="false" ht="12.75" hidden="false" customHeight="false" outlineLevel="0" collapsed="false">
      <c r="A25" s="530"/>
      <c r="B25" s="531"/>
      <c r="C25" s="532"/>
      <c r="D25" s="533" t="str">
        <f aca="false">IF(ISERROR(VLOOKUP($A25,'liste reference'!$A$6:$B$1245,2,0)),IF(ISERROR(VLOOKUP($A25,'liste reference'!$B$6:$B$1245,1,0)),"",VLOOKUP($A25,'liste reference'!$B$6:$B$1245,1,0)),VLOOKUP($A25,'liste reference'!$A$6:$B$1245,2,0))</f>
        <v/>
      </c>
      <c r="E25" s="534" t="n">
        <f aca="false">IF(D25="",0,VLOOKUP(D25,D$22:D24,1,0))</f>
        <v>0</v>
      </c>
      <c r="F25" s="535" t="str">
        <f aca="false">IF(AND(OR(A25="",A25="!!!!!!"),B25="",C25=""),"",IF(OR(AND(B25="",C25=""),ISERROR(C25+B25)),"!!!",($B25*$B$7+$C25*$C$7)/100))</f>
        <v/>
      </c>
      <c r="G25" s="536" t="str">
        <f aca="false">IF(A25="","",IF(ISERROR(VLOOKUP($A25,'liste reference'!$A$6:$Q$1245,9,0)),IF(ISERROR(VLOOKUP($A25,'liste reference'!$B$6:$Q$1245,8,0)),"    -",VLOOKUP($A25,'liste reference'!$B$6:$Q$1245,8,0)),VLOOKUP($A25,'liste reference'!$A$6:$Q$1245,9,0)))</f>
        <v/>
      </c>
      <c r="H25" s="537" t="str">
        <f aca="false">IF(A25="","x",IF(ISERROR(VLOOKUP($A25,'liste reference'!$A$6:$Q$1245,10,0)),IF(ISERROR(VLOOKUP($A25,'liste reference'!$B$6:$Q$1245,9,0)),"x",VLOOKUP($A25,'liste reference'!$B$6:$Q$1245,9,0)),VLOOKUP($A25,'liste reference'!$A$6:$Q$1245,10,0)))</f>
        <v>x</v>
      </c>
      <c r="I25" s="321" t="str">
        <f aca="false">IF(A25="","",1)</f>
        <v/>
      </c>
      <c r="J25" s="538" t="str">
        <f aca="false">IF(ISNUMBER($H25),IF(ISERROR(VLOOKUP($A25,'liste reference'!$A$6:$Q$1245,6,0)),IF(ISERROR(VLOOKUP($A25,'liste reference'!$B$6:$Q$1245,5,0)),"nu",VLOOKUP($A25,'liste reference'!$B$6:$Q$1245,5,0)),VLOOKUP($A25,'liste reference'!$A$6:$Q$1245,6,0)),"nu")</f>
        <v>nu</v>
      </c>
      <c r="K25" s="538" t="str">
        <f aca="false">IF(ISNUMBER($H25),IF(ISERROR(VLOOKUP($A25,'liste reference'!$A$6:$Q$1245,7,0)),IF(ISERROR(VLOOKUP($A25,'liste reference'!$B$6:$Q$1245,6,0)),"nu",VLOOKUP($A25,'liste reference'!$B$6:$Q$1245,6,0)),VLOOKUP($A25,'liste reference'!$A$6:$Q$1245,7,0)),"nu")</f>
        <v>nu</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
      </c>
      <c r="M25" s="539"/>
      <c r="N25" s="539"/>
      <c r="O25" s="539"/>
      <c r="P25" s="540" t="s">
        <v>3619</v>
      </c>
      <c r="Q25" s="541" t="str">
        <f aca="false">IF(OR($A25="NEWCOD",$A25="!!!!!!"),IF(X25="","NoCod",X25),IF($A25="","",IF(ISERROR(VLOOKUP($A25,'liste reference'!$A$6:$H$1245,8,FALSE())),IF(ISERROR(VLOOKUP($A25,'liste reference'!$B$6:$H$1245,7,FALSE())),"",VLOOKUP($A25,'liste reference'!$B$6:$H$1245,7,FALSE())),VLOOKUP($A25,'liste reference'!$A$6:$H$1245,8,FALSE()))))</f>
        <v/>
      </c>
      <c r="R25" s="525" t="str">
        <f aca="false">IF(ISTEXT(H25),"",(B25*$B$7/100)+(C25*$C$7/100))</f>
        <v/>
      </c>
      <c r="S25" s="526" t="str">
        <f aca="false">IF(OR(ISTEXT(H25),R25=0),"",IF(R25&lt;0.1,1,IF(R25&lt;1,2,IF(R25&lt;10,3,IF(R25&lt;50,4,IF(R25&gt;=50,5,""))))))</f>
        <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
      </c>
      <c r="Z25" s="511" t="str">
        <f aca="false">IF(ISERROR(MATCH(A25,'liste reference'!$A$6:$A$1245,0)),IF(ISERROR(MATCH(A25,'liste reference'!$B$6:$B$1245,0)),"",(MATCH(A25,'liste reference'!$B$6:$B$1245,0))),(MATCH(A25,'liste reference'!$A$6:$A$1245,0)))</f>
        <v/>
      </c>
    </row>
    <row r="26" customFormat="false" ht="12.75" hidden="false" customHeight="false" outlineLevel="0" collapsed="false">
      <c r="A26" s="530"/>
      <c r="B26" s="531"/>
      <c r="C26" s="532"/>
      <c r="D26" s="533" t="str">
        <f aca="false">IF(ISERROR(VLOOKUP($A26,'liste reference'!$A$6:$B$1245,2,0)),IF(ISERROR(VLOOKUP($A26,'liste reference'!$B$6:$B$1245,1,0)),"",VLOOKUP($A26,'liste reference'!$B$6:$B$1245,1,0)),VLOOKUP($A26,'liste reference'!$A$6:$B$1245,2,0))</f>
        <v/>
      </c>
      <c r="E26" s="534" t="n">
        <f aca="false">IF(D26="",0,VLOOKUP(D26,D$22:D25,1,0))</f>
        <v>0</v>
      </c>
      <c r="F26" s="535" t="str">
        <f aca="false">IF(AND(OR(A26="",A26="!!!!!!"),B26="",C26=""),"",IF(OR(AND(B26="",C26=""),ISERROR(C26+B26)),"!!!",($B26*$B$7+$C26*$C$7)/100))</f>
        <v/>
      </c>
      <c r="G26" s="536" t="str">
        <f aca="false">IF(A26="","",IF(ISERROR(VLOOKUP($A26,'liste reference'!$A$6:$Q$1245,9,0)),IF(ISERROR(VLOOKUP($A26,'liste reference'!$B$6:$Q$1245,8,0)),"    -",VLOOKUP($A26,'liste reference'!$B$6:$Q$1245,8,0)),VLOOKUP($A26,'liste reference'!$A$6:$Q$1245,9,0)))</f>
        <v/>
      </c>
      <c r="H26" s="537" t="str">
        <f aca="false">IF(A26="","x",IF(ISERROR(VLOOKUP($A26,'liste reference'!$A$6:$Q$1245,10,0)),IF(ISERROR(VLOOKUP($A26,'liste reference'!$B$6:$Q$1245,9,0)),"x",VLOOKUP($A26,'liste reference'!$B$6:$Q$1245,9,0)),VLOOKUP($A26,'liste reference'!$A$6:$Q$1245,10,0)))</f>
        <v>x</v>
      </c>
      <c r="I26" s="321" t="str">
        <f aca="false">IF(A26="","",1)</f>
        <v/>
      </c>
      <c r="J26" s="538" t="str">
        <f aca="false">IF(ISNUMBER($H26),IF(ISERROR(VLOOKUP($A26,'liste reference'!$A$6:$Q$1245,6,0)),IF(ISERROR(VLOOKUP($A26,'liste reference'!$B$6:$Q$1245,5,0)),"nu",VLOOKUP($A26,'liste reference'!$B$6:$Q$1245,5,0)),VLOOKUP($A26,'liste reference'!$A$6:$Q$1245,6,0)),"nu")</f>
        <v>nu</v>
      </c>
      <c r="K26" s="538" t="str">
        <f aca="false">IF(ISNUMBER($H26),IF(ISERROR(VLOOKUP($A26,'liste reference'!$A$6:$Q$1245,7,0)),IF(ISERROR(VLOOKUP($A26,'liste reference'!$B$6:$Q$1245,6,0)),"nu",VLOOKUP($A26,'liste reference'!$B$6:$Q$1245,6,0)),VLOOKUP($A26,'liste reference'!$A$6:$Q$1245,7,0)),"nu")</f>
        <v>nu</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
      </c>
      <c r="M26" s="539"/>
      <c r="N26" s="539"/>
      <c r="O26" s="539"/>
      <c r="P26" s="540" t="s">
        <v>3619</v>
      </c>
      <c r="Q26" s="541" t="str">
        <f aca="false">IF(OR($A26="NEWCOD",$A26="!!!!!!"),IF(X26="","NoCod",X26),IF($A26="","",IF(ISERROR(VLOOKUP($A26,'liste reference'!$A$6:$H$1245,8,FALSE())),IF(ISERROR(VLOOKUP($A26,'liste reference'!$B$6:$H$1245,7,FALSE())),"",VLOOKUP($A26,'liste reference'!$B$6:$H$1245,7,FALSE())),VLOOKUP($A26,'liste reference'!$A$6:$H$1245,8,FALSE()))))</f>
        <v/>
      </c>
      <c r="R26" s="525" t="str">
        <f aca="false">IF(ISTEXT(H26),"",(B26*$B$7/100)+(C26*$C$7/100))</f>
        <v/>
      </c>
      <c r="S26" s="526" t="str">
        <f aca="false">IF(OR(ISTEXT(H26),R26=0),"",IF(R26&lt;0.1,1,IF(R26&lt;1,2,IF(R26&lt;10,3,IF(R26&lt;50,4,IF(R26&gt;=50,5,""))))))</f>
        <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
      </c>
      <c r="Z26" s="511" t="str">
        <f aca="false">IF(ISERROR(MATCH(A26,'liste reference'!$A$6:$A$1245,0)),IF(ISERROR(MATCH(A26,'liste reference'!$B$6:$B$1245,0)),"",(MATCH(A26,'liste reference'!$B$6:$B$1245,0))),(MATCH(A26,'liste reference'!$A$6:$A$1245,0)))</f>
        <v/>
      </c>
    </row>
    <row r="27" customFormat="false" ht="12.75" hidden="false" customHeight="false" outlineLevel="0" collapsed="false">
      <c r="A27" s="530"/>
      <c r="B27" s="531"/>
      <c r="C27" s="532"/>
      <c r="D27" s="533" t="str">
        <f aca="false">IF(ISERROR(VLOOKUP($A27,'liste reference'!$A$6:$B$1245,2,0)),IF(ISERROR(VLOOKUP($A27,'liste reference'!$B$6:$B$1245,1,0)),"",VLOOKUP($A27,'liste reference'!$B$6:$B$1245,1,0)),VLOOKUP($A27,'liste reference'!$A$6:$B$1245,2,0))</f>
        <v/>
      </c>
      <c r="E27" s="534" t="n">
        <f aca="false">IF(D27="",0,VLOOKUP(D27,D$22:D26,1,0))</f>
        <v>0</v>
      </c>
      <c r="F27" s="535" t="str">
        <f aca="false">IF(AND(OR(A27="",A27="!!!!!!"),B27="",C27=""),"",IF(OR(AND(B27="",C27=""),ISERROR(C27+B27)),"!!!",($B27*$B$7+$C27*$C$7)/100))</f>
        <v/>
      </c>
      <c r="G27" s="536" t="str">
        <f aca="false">IF(A27="","",IF(ISERROR(VLOOKUP($A27,'liste reference'!$A$6:$Q$1245,9,0)),IF(ISERROR(VLOOKUP($A27,'liste reference'!$B$6:$Q$1245,8,0)),"    -",VLOOKUP($A27,'liste reference'!$B$6:$Q$1245,8,0)),VLOOKUP($A27,'liste reference'!$A$6:$Q$1245,9,0)))</f>
        <v/>
      </c>
      <c r="H27" s="537" t="str">
        <f aca="false">IF(A27="","x",IF(ISERROR(VLOOKUP($A27,'liste reference'!$A$6:$Q$1245,10,0)),IF(ISERROR(VLOOKUP($A27,'liste reference'!$B$6:$Q$1245,9,0)),"x",VLOOKUP($A27,'liste reference'!$B$6:$Q$1245,9,0)),VLOOKUP($A27,'liste reference'!$A$6:$Q$1245,10,0)))</f>
        <v>x</v>
      </c>
      <c r="I27" s="321" t="str">
        <f aca="false">IF(A27="","",1)</f>
        <v/>
      </c>
      <c r="J27" s="538" t="str">
        <f aca="false">IF(ISNUMBER($H27),IF(ISERROR(VLOOKUP($A27,'liste reference'!$A$6:$Q$1245,6,0)),IF(ISERROR(VLOOKUP($A27,'liste reference'!$B$6:$Q$1245,5,0)),"nu",VLOOKUP($A27,'liste reference'!$B$6:$Q$1245,5,0)),VLOOKUP($A27,'liste reference'!$A$6:$Q$1245,6,0)),"nu")</f>
        <v>nu</v>
      </c>
      <c r="K27" s="538" t="str">
        <f aca="false">IF(ISNUMBER($H27),IF(ISERROR(VLOOKUP($A27,'liste reference'!$A$6:$Q$1245,7,0)),IF(ISERROR(VLOOKUP($A27,'liste reference'!$B$6:$Q$1245,6,0)),"nu",VLOOKUP($A27,'liste reference'!$B$6:$Q$1245,6,0)),VLOOKUP($A27,'liste reference'!$A$6:$Q$1245,7,0)),"nu")</f>
        <v>nu</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
      </c>
      <c r="M27" s="539"/>
      <c r="N27" s="539"/>
      <c r="O27" s="539"/>
      <c r="P27" s="540" t="s">
        <v>3619</v>
      </c>
      <c r="Q27" s="541" t="str">
        <f aca="false">IF(OR($A27="NEWCOD",$A27="!!!!!!"),IF(X27="","NoCod",X27),IF($A27="","",IF(ISERROR(VLOOKUP($A27,'liste reference'!$A$6:$H$1245,8,FALSE())),IF(ISERROR(VLOOKUP($A27,'liste reference'!$B$6:$H$1245,7,FALSE())),"",VLOOKUP($A27,'liste reference'!$B$6:$H$1245,7,FALSE())),VLOOKUP($A27,'liste reference'!$A$6:$H$1245,8,FALSE()))))</f>
        <v/>
      </c>
      <c r="R27" s="525" t="str">
        <f aca="false">IF(ISTEXT(H27),"",(B27*$B$7/100)+(C27*$C$7/100))</f>
        <v/>
      </c>
      <c r="S27" s="526" t="str">
        <f aca="false">IF(OR(ISTEXT(H27),R27=0),"",IF(R27&lt;0.1,1,IF(R27&lt;1,2,IF(R27&lt;10,3,IF(R27&lt;50,4,IF(R27&gt;=50,5,""))))))</f>
        <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
      </c>
      <c r="Z27" s="511" t="str">
        <f aca="false">IF(ISERROR(MATCH(A27,'liste reference'!$A$6:$A$1245,0)),IF(ISERROR(MATCH(A27,'liste reference'!$B$6:$B$1245,0)),"",(MATCH(A27,'liste reference'!$B$6:$B$1245,0))),(MATCH(A27,'liste reference'!$A$6:$A$1245,0)))</f>
        <v/>
      </c>
    </row>
    <row r="28" customFormat="false" ht="12.75" hidden="false" customHeight="false" outlineLevel="0" collapsed="false">
      <c r="A28" s="530"/>
      <c r="B28" s="531"/>
      <c r="C28" s="532"/>
      <c r="D28" s="533" t="str">
        <f aca="false">IF(ISERROR(VLOOKUP($A28,'liste reference'!$A$6:$B$1245,2,0)),IF(ISERROR(VLOOKUP($A28,'liste reference'!$B$6:$B$1245,1,0)),"",VLOOKUP($A28,'liste reference'!$B$6:$B$1245,1,0)),VLOOKUP($A28,'liste reference'!$A$6:$B$1245,2,0))</f>
        <v/>
      </c>
      <c r="E28" s="534" t="n">
        <f aca="false">IF(D28="",0,VLOOKUP(D28,D$22:D27,1,0))</f>
        <v>0</v>
      </c>
      <c r="F28" s="535" t="str">
        <f aca="false">IF(AND(OR(A28="",A28="!!!!!!"),B28="",C28=""),"",IF(OR(AND(B28="",C28=""),ISERROR(C28+B28)),"!!!",($B28*$B$7+$C28*$C$7)/100))</f>
        <v/>
      </c>
      <c r="G28" s="536" t="str">
        <f aca="false">IF(A28="","",IF(ISERROR(VLOOKUP($A28,'liste reference'!$A$6:$Q$1245,9,0)),IF(ISERROR(VLOOKUP($A28,'liste reference'!$B$6:$Q$1245,8,0)),"    -",VLOOKUP($A28,'liste reference'!$B$6:$Q$1245,8,0)),VLOOKUP($A28,'liste reference'!$A$6:$Q$1245,9,0)))</f>
        <v/>
      </c>
      <c r="H28" s="537" t="str">
        <f aca="false">IF(A28="","x",IF(ISERROR(VLOOKUP($A28,'liste reference'!$A$6:$Q$1245,10,0)),IF(ISERROR(VLOOKUP($A28,'liste reference'!$B$6:$Q$1245,9,0)),"x",VLOOKUP($A28,'liste reference'!$B$6:$Q$1245,9,0)),VLOOKUP($A28,'liste reference'!$A$6:$Q$1245,10,0)))</f>
        <v>x</v>
      </c>
      <c r="I28" s="321" t="str">
        <f aca="false">IF(A28="","",1)</f>
        <v/>
      </c>
      <c r="J28" s="538" t="str">
        <f aca="false">IF(ISNUMBER($H28),IF(ISERROR(VLOOKUP($A28,'liste reference'!$A$6:$Q$1245,6,0)),IF(ISERROR(VLOOKUP($A28,'liste reference'!$B$6:$Q$1245,5,0)),"nu",VLOOKUP($A28,'liste reference'!$B$6:$Q$1245,5,0)),VLOOKUP($A28,'liste reference'!$A$6:$Q$1245,6,0)),"nu")</f>
        <v>nu</v>
      </c>
      <c r="K28" s="538" t="str">
        <f aca="false">IF(ISNUMBER($H28),IF(ISERROR(VLOOKUP($A28,'liste reference'!$A$6:$Q$1245,7,0)),IF(ISERROR(VLOOKUP($A28,'liste reference'!$B$6:$Q$1245,6,0)),"nu",VLOOKUP($A28,'liste reference'!$B$6:$Q$1245,6,0)),VLOOKUP($A28,'liste reference'!$A$6:$Q$1245,7,0)),"nu")</f>
        <v>nu</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
      </c>
      <c r="M28" s="539"/>
      <c r="N28" s="539"/>
      <c r="O28" s="539"/>
      <c r="P28" s="540" t="s">
        <v>3619</v>
      </c>
      <c r="Q28" s="541" t="str">
        <f aca="false">IF(OR($A28="NEWCOD",$A28="!!!!!!"),IF(X28="","NoCod",X28),IF($A28="","",IF(ISERROR(VLOOKUP($A28,'liste reference'!$A$6:$H$1245,8,FALSE())),IF(ISERROR(VLOOKUP($A28,'liste reference'!$B$6:$H$1245,7,FALSE())),"",VLOOKUP($A28,'liste reference'!$B$6:$H$1245,7,FALSE())),VLOOKUP($A28,'liste reference'!$A$6:$H$1245,8,FALSE()))))</f>
        <v/>
      </c>
      <c r="R28" s="525" t="str">
        <f aca="false">IF(ISTEXT(H28),"",(B28*$B$7/100)+(C28*$C$7/100))</f>
        <v/>
      </c>
      <c r="S28" s="526" t="str">
        <f aca="false">IF(OR(ISTEXT(H28),R28=0),"",IF(R28&lt;0.1,1,IF(R28&lt;1,2,IF(R28&lt;10,3,IF(R28&lt;50,4,IF(R28&gt;=50,5,""))))))</f>
        <v/>
      </c>
      <c r="T28" s="526" t="n">
        <f aca="false">IF(ISERROR(S28*J28),0,S28*J28)</f>
        <v>0</v>
      </c>
      <c r="U28" s="526" t="n">
        <f aca="false">IF(ISERROR(S28*J28*K28),0,S28*J28*K28)</f>
        <v>0</v>
      </c>
      <c r="V28" s="542" t="n">
        <f aca="false">IF(ISERROR(S28*K28),0,S28*K28)</f>
        <v>0</v>
      </c>
      <c r="W28" s="543"/>
      <c r="X28" s="544"/>
      <c r="Y28" s="529" t="str">
        <f aca="false">IF(AND(ISNUMBER(F28),OR(A28="",A28="!!!!!!")),"!!!!!!",IF(A28="new.cod","NEWCOD",IF(AND((Z28=""),ISTEXT(A28),A28&lt;&gt;"!!!!!!"),A28,IF(Z28="","",INDEX('liste reference'!$A$6:$A$1245,Z28)))))</f>
        <v/>
      </c>
      <c r="Z28" s="511" t="str">
        <f aca="false">IF(ISERROR(MATCH(A28,'liste reference'!$A$6:$A$1245,0)),IF(ISERROR(MATCH(A28,'liste reference'!$B$6:$B$1245,0)),"",(MATCH(A28,'liste reference'!$B$6:$B$1245,0))),(MATCH(A28,'liste reference'!$A$6:$A$1245,0)))</f>
        <v/>
      </c>
    </row>
    <row r="29" customFormat="false" ht="12.75" hidden="false" customHeight="false" outlineLevel="0" collapsed="false">
      <c r="A29" s="530"/>
      <c r="B29" s="531"/>
      <c r="C29" s="532"/>
      <c r="D29" s="533" t="str">
        <f aca="false">IF(ISERROR(VLOOKUP($A29,'liste reference'!$A$6:$B$1245,2,0)),IF(ISERROR(VLOOKUP($A29,'liste reference'!$B$6:$B$1245,1,0)),"",VLOOKUP($A29,'liste reference'!$B$6:$B$1245,1,0)),VLOOKUP($A29,'liste reference'!$A$6:$B$1245,2,0))</f>
        <v/>
      </c>
      <c r="E29" s="534" t="n">
        <f aca="false">IF(D29="",0,VLOOKUP(D29,D$22:D28,1,0))</f>
        <v>0</v>
      </c>
      <c r="F29" s="535" t="str">
        <f aca="false">IF(AND(OR(A29="",A29="!!!!!!"),B29="",C29=""),"",IF(OR(AND(B29="",C29=""),ISERROR(C29+B29)),"!!!",($B29*$B$7+$C29*$C$7)/100))</f>
        <v/>
      </c>
      <c r="G29" s="536" t="str">
        <f aca="false">IF(A29="","",IF(ISERROR(VLOOKUP($A29,'liste reference'!$A$6:$Q$1245,9,0)),IF(ISERROR(VLOOKUP($A29,'liste reference'!$B$6:$Q$1245,8,0)),"    -",VLOOKUP($A29,'liste reference'!$B$6:$Q$1245,8,0)),VLOOKUP($A29,'liste reference'!$A$6:$Q$1245,9,0)))</f>
        <v/>
      </c>
      <c r="H29" s="537" t="str">
        <f aca="false">IF(A29="","x",IF(ISERROR(VLOOKUP($A29,'liste reference'!$A$6:$Q$1245,10,0)),IF(ISERROR(VLOOKUP($A29,'liste reference'!$B$6:$Q$1245,9,0)),"x",VLOOKUP($A29,'liste reference'!$B$6:$Q$1245,9,0)),VLOOKUP($A29,'liste reference'!$A$6:$Q$1245,10,0)))</f>
        <v>x</v>
      </c>
      <c r="I29" s="321" t="str">
        <f aca="false">IF(A29="","",1)</f>
        <v/>
      </c>
      <c r="J29" s="538" t="str">
        <f aca="false">IF(ISNUMBER($H29),IF(ISERROR(VLOOKUP($A29,'liste reference'!$A$6:$Q$1245,6,0)),IF(ISERROR(VLOOKUP($A29,'liste reference'!$B$6:$Q$1245,5,0)),"nu",VLOOKUP($A29,'liste reference'!$B$6:$Q$1245,5,0)),VLOOKUP($A29,'liste reference'!$A$6:$Q$1245,6,0)),"nu")</f>
        <v>nu</v>
      </c>
      <c r="K29" s="538" t="str">
        <f aca="false">IF(ISNUMBER($H29),IF(ISERROR(VLOOKUP($A29,'liste reference'!$A$6:$Q$1245,7,0)),IF(ISERROR(VLOOKUP($A29,'liste reference'!$B$6:$Q$1245,6,0)),"nu",VLOOKUP($A29,'liste reference'!$B$6:$Q$1245,6,0)),VLOOKUP($A29,'liste reference'!$A$6:$Q$1245,7,0)),"nu")</f>
        <v>nu</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
      </c>
      <c r="M29" s="539"/>
      <c r="N29" s="539"/>
      <c r="O29" s="539"/>
      <c r="P29" s="540" t="s">
        <v>3619</v>
      </c>
      <c r="Q29" s="541" t="str">
        <f aca="false">IF(OR($A29="NEWCOD",$A29="!!!!!!"),IF(X29="","NoCod",X29),IF($A29="","",IF(ISERROR(VLOOKUP($A29,'liste reference'!$A$6:$H$1245,8,FALSE())),IF(ISERROR(VLOOKUP($A29,'liste reference'!$B$6:$H$1245,7,FALSE())),"",VLOOKUP($A29,'liste reference'!$B$6:$H$1245,7,FALSE())),VLOOKUP($A29,'liste reference'!$A$6:$H$1245,8,FALSE()))))</f>
        <v/>
      </c>
      <c r="R29" s="525" t="str">
        <f aca="false">IF(ISTEXT(H29),"",(B29*$B$7/100)+(C29*$C$7/100))</f>
        <v/>
      </c>
      <c r="S29" s="526" t="str">
        <f aca="false">IF(OR(ISTEXT(H29),R29=0),"",IF(R29&lt;0.1,1,IF(R29&lt;1,2,IF(R29&lt;10,3,IF(R29&lt;50,4,IF(R29&gt;=50,5,""))))))</f>
        <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
      </c>
      <c r="Z29" s="511" t="str">
        <f aca="false">IF(ISERROR(MATCH(A29,'liste reference'!$A$6:$A$1245,0)),IF(ISERROR(MATCH(A29,'liste reference'!$B$6:$B$1245,0)),"",(MATCH(A29,'liste reference'!$B$6:$B$1245,0))),(MATCH(A29,'liste reference'!$A$6:$A$1245,0)))</f>
        <v/>
      </c>
    </row>
    <row r="30" customFormat="false" ht="12.75" hidden="false" customHeight="false" outlineLevel="0" collapsed="false">
      <c r="A30" s="530"/>
      <c r="B30" s="531"/>
      <c r="C30" s="532"/>
      <c r="D30" s="533" t="str">
        <f aca="false">IF(ISERROR(VLOOKUP($A30,'liste reference'!$A$6:$B$1245,2,0)),IF(ISERROR(VLOOKUP($A30,'liste reference'!$B$6:$B$1245,1,0)),"",VLOOKUP($A30,'liste reference'!$B$6:$B$1245,1,0)),VLOOKUP($A30,'liste reference'!$A$6:$B$1245,2,0))</f>
        <v/>
      </c>
      <c r="E30" s="534" t="n">
        <f aca="false">IF(D30="",0,VLOOKUP(D30,D$22:D29,1,0))</f>
        <v>0</v>
      </c>
      <c r="F30" s="535" t="str">
        <f aca="false">IF(AND(OR(A30="",A30="!!!!!!"),B30="",C30=""),"",IF(OR(AND(B30="",C30=""),ISERROR(C30+B30)),"!!!",($B30*$B$7+$C30*$C$7)/100))</f>
        <v/>
      </c>
      <c r="G30" s="536" t="str">
        <f aca="false">IF(A30="","",IF(ISERROR(VLOOKUP($A30,'liste reference'!$A$6:$Q$1245,9,0)),IF(ISERROR(VLOOKUP($A30,'liste reference'!$B$6:$Q$1245,8,0)),"    -",VLOOKUP($A30,'liste reference'!$B$6:$Q$1245,8,0)),VLOOKUP($A30,'liste reference'!$A$6:$Q$1245,9,0)))</f>
        <v/>
      </c>
      <c r="H30" s="537" t="str">
        <f aca="false">IF(A30="","x",IF(ISERROR(VLOOKUP($A30,'liste reference'!$A$6:$Q$1245,10,0)),IF(ISERROR(VLOOKUP($A30,'liste reference'!$B$6:$Q$1245,9,0)),"x",VLOOKUP($A30,'liste reference'!$B$6:$Q$1245,9,0)),VLOOKUP($A30,'liste reference'!$A$6:$Q$1245,10,0)))</f>
        <v>x</v>
      </c>
      <c r="I30" s="321" t="str">
        <f aca="false">IF(A30="","",1)</f>
        <v/>
      </c>
      <c r="J30" s="538" t="str">
        <f aca="false">IF(ISNUMBER($H30),IF(ISERROR(VLOOKUP($A30,'liste reference'!$A$6:$Q$1245,6,0)),IF(ISERROR(VLOOKUP($A30,'liste reference'!$B$6:$Q$1245,5,0)),"nu",VLOOKUP($A30,'liste reference'!$B$6:$Q$1245,5,0)),VLOOKUP($A30,'liste reference'!$A$6:$Q$1245,6,0)),"nu")</f>
        <v>nu</v>
      </c>
      <c r="K30" s="538" t="str">
        <f aca="false">IF(ISNUMBER($H30),IF(ISERROR(VLOOKUP($A30,'liste reference'!$A$6:$Q$1245,7,0)),IF(ISERROR(VLOOKUP($A30,'liste reference'!$B$6:$Q$1245,6,0)),"nu",VLOOKUP($A30,'liste reference'!$B$6:$Q$1245,6,0)),VLOOKUP($A30,'liste reference'!$A$6:$Q$1245,7,0)),"nu")</f>
        <v>nu</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
      </c>
      <c r="M30" s="539"/>
      <c r="N30" s="539"/>
      <c r="O30" s="539"/>
      <c r="P30" s="540" t="s">
        <v>3619</v>
      </c>
      <c r="Q30" s="541" t="str">
        <f aca="false">IF(OR($A30="NEWCOD",$A30="!!!!!!"),IF(X30="","NoCod",X30),IF($A30="","",IF(ISERROR(VLOOKUP($A30,'liste reference'!$A$6:$H$1245,8,FALSE())),IF(ISERROR(VLOOKUP($A30,'liste reference'!$B$6:$H$1245,7,FALSE())),"",VLOOKUP($A30,'liste reference'!$B$6:$H$1245,7,FALSE())),VLOOKUP($A30,'liste reference'!$A$6:$H$1245,8,FALSE()))))</f>
        <v/>
      </c>
      <c r="R30" s="525" t="str">
        <f aca="false">IF(ISTEXT(H30),"",(B30*$B$7/100)+(C30*$C$7/100))</f>
        <v/>
      </c>
      <c r="S30" s="526" t="str">
        <f aca="false">IF(OR(ISTEXT(H30),R30=0),"",IF(R30&lt;0.1,1,IF(R30&lt;1,2,IF(R30&lt;10,3,IF(R30&lt;50,4,IF(R30&gt;=50,5,""))))))</f>
        <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
      </c>
      <c r="Z30" s="511" t="str">
        <f aca="false">IF(ISERROR(MATCH(A30,'liste reference'!$A$6:$A$1245,0)),IF(ISERROR(MATCH(A30,'liste reference'!$B$6:$B$1245,0)),"",(MATCH(A30,'liste reference'!$B$6:$B$1245,0))),(MATCH(A30,'liste reference'!$A$6:$A$1245,0)))</f>
        <v/>
      </c>
    </row>
    <row r="31" customFormat="false" ht="12.75" hidden="false" customHeight="false" outlineLevel="0" collapsed="false">
      <c r="A31" s="530"/>
      <c r="B31" s="531"/>
      <c r="C31" s="532"/>
      <c r="D31" s="533" t="str">
        <f aca="false">IF(ISERROR(VLOOKUP($A31,'liste reference'!$A$6:$B$1245,2,0)),IF(ISERROR(VLOOKUP($A31,'liste reference'!$B$6:$B$1245,1,0)),"",VLOOKUP($A31,'liste reference'!$B$6:$B$1245,1,0)),VLOOKUP($A31,'liste reference'!$A$6:$B$1245,2,0))</f>
        <v/>
      </c>
      <c r="E31" s="534" t="n">
        <f aca="false">IF(D31="",0,VLOOKUP(D31,D$22:D30,1,0))</f>
        <v>0</v>
      </c>
      <c r="F31" s="535" t="str">
        <f aca="false">IF(AND(OR(A31="",A31="!!!!!!"),B31="",C31=""),"",IF(OR(AND(B31="",C31=""),ISERROR(C31+B31)),"!!!",($B31*$B$7+$C31*$C$7)/100))</f>
        <v/>
      </c>
      <c r="G31" s="536" t="str">
        <f aca="false">IF(A31="","",IF(ISERROR(VLOOKUP($A31,'liste reference'!$A$6:$Q$1245,9,0)),IF(ISERROR(VLOOKUP($A31,'liste reference'!$B$6:$Q$1245,8,0)),"    -",VLOOKUP($A31,'liste reference'!$B$6:$Q$1245,8,0)),VLOOKUP($A31,'liste reference'!$A$6:$Q$1245,9,0)))</f>
        <v/>
      </c>
      <c r="H31" s="537" t="str">
        <f aca="false">IF(A31="","x",IF(ISERROR(VLOOKUP($A31,'liste reference'!$A$6:$Q$1245,10,0)),IF(ISERROR(VLOOKUP($A31,'liste reference'!$B$6:$Q$1245,9,0)),"x",VLOOKUP($A31,'liste reference'!$B$6:$Q$1245,9,0)),VLOOKUP($A31,'liste reference'!$A$6:$Q$1245,10,0)))</f>
        <v>x</v>
      </c>
      <c r="I31" s="321" t="str">
        <f aca="false">IF(A31="","",1)</f>
        <v/>
      </c>
      <c r="J31" s="538" t="str">
        <f aca="false">IF(ISNUMBER($H31),IF(ISERROR(VLOOKUP($A31,'liste reference'!$A$6:$Q$1245,6,0)),IF(ISERROR(VLOOKUP($A31,'liste reference'!$B$6:$Q$1245,5,0)),"nu",VLOOKUP($A31,'liste reference'!$B$6:$Q$1245,5,0)),VLOOKUP($A31,'liste reference'!$A$6:$Q$1245,6,0)),"nu")</f>
        <v>nu</v>
      </c>
      <c r="K31" s="538" t="str">
        <f aca="false">IF(ISNUMBER($H31),IF(ISERROR(VLOOKUP($A31,'liste reference'!$A$6:$Q$1245,7,0)),IF(ISERROR(VLOOKUP($A31,'liste reference'!$B$6:$Q$1245,6,0)),"nu",VLOOKUP($A31,'liste reference'!$B$6:$Q$1245,6,0)),VLOOKUP($A31,'liste reference'!$A$6:$Q$1245,7,0)),"nu")</f>
        <v>nu</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
      </c>
      <c r="M31" s="539"/>
      <c r="N31" s="539"/>
      <c r="O31" s="539"/>
      <c r="P31" s="540" t="s">
        <v>3619</v>
      </c>
      <c r="Q31" s="541" t="str">
        <f aca="false">IF(OR($A31="NEWCOD",$A31="!!!!!!"),IF(X31="","NoCod",X31),IF($A31="","",IF(ISERROR(VLOOKUP($A31,'liste reference'!$A$6:$H$1245,8,FALSE())),IF(ISERROR(VLOOKUP($A31,'liste reference'!$B$6:$H$1245,7,FALSE())),"",VLOOKUP($A31,'liste reference'!$B$6:$H$1245,7,FALSE())),VLOOKUP($A31,'liste reference'!$A$6:$H$1245,8,FALSE()))))</f>
        <v/>
      </c>
      <c r="R31" s="525" t="str">
        <f aca="false">IF(ISTEXT(H31),"",(B31*$B$7/100)+(C31*$C$7/100))</f>
        <v/>
      </c>
      <c r="S31" s="526" t="str">
        <f aca="false">IF(OR(ISTEXT(H31),R31=0),"",IF(R31&lt;0.1,1,IF(R31&lt;1,2,IF(R31&lt;10,3,IF(R31&lt;50,4,IF(R31&gt;=50,5,""))))))</f>
        <v/>
      </c>
      <c r="T31" s="526" t="n">
        <f aca="false">IF(ISERROR(S31*J31),0,S31*J31)</f>
        <v>0</v>
      </c>
      <c r="U31" s="526" t="n">
        <f aca="false">IF(ISERROR(S31*J31*K31),0,S31*J31*K31)</f>
        <v>0</v>
      </c>
      <c r="V31" s="542" t="n">
        <f aca="false">IF(ISERROR(S31*K31),0,S31*K31)</f>
        <v>0</v>
      </c>
      <c r="W31" s="543"/>
      <c r="X31" s="544"/>
      <c r="Y31" s="529" t="str">
        <f aca="false">IF(AND(ISNUMBER(F31),OR(A31="",A31="!!!!!!")),"!!!!!!",IF(A31="new.cod","NEWCOD",IF(AND((Z31=""),ISTEXT(A31),A31&lt;&gt;"!!!!!!"),A31,IF(Z31="","",INDEX('liste reference'!$A$6:$A$1245,Z31)))))</f>
        <v/>
      </c>
      <c r="Z31" s="511" t="str">
        <f aca="false">IF(ISERROR(MATCH(A31,'liste reference'!$A$6:$A$1245,0)),IF(ISERROR(MATCH(A31,'liste reference'!$B$6:$B$1245,0)),"",(MATCH(A31,'liste reference'!$B$6:$B$1245,0))),(MATCH(A31,'liste reference'!$A$6:$A$1245,0)))</f>
        <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v>
      </c>
      <c r="G83" s="464"/>
      <c r="H83" s="464"/>
      <c r="I83" s="464"/>
      <c r="J83" s="464"/>
      <c r="K83" s="464"/>
      <c r="L83" s="464"/>
      <c r="M83" s="526"/>
      <c r="N83" s="526"/>
      <c r="O83" s="526"/>
      <c r="P83" s="526"/>
      <c r="Q83" s="526"/>
      <c r="R83" s="526"/>
      <c r="S83" s="526"/>
      <c r="T83" s="526"/>
      <c r="U83" s="526"/>
      <c r="V83" s="526" t="n">
        <f aca="false">SUM(V23:V82)</f>
        <v>0</v>
      </c>
      <c r="W83" s="526"/>
      <c r="X83" s="564"/>
      <c r="Y83" s="564"/>
      <c r="Z83" s="565"/>
    </row>
    <row r="84" customFormat="false" ht="12.75" hidden="true" customHeight="false" outlineLevel="0" collapsed="false">
      <c r="A84" s="559" t="str">
        <f aca="false">A3</f>
        <v>(Cours d'eau)</v>
      </c>
      <c r="B84" s="493" t="str">
        <f aca="false">C3</f>
        <v>(Nom de la station)</v>
      </c>
      <c r="C84" s="566" t="str">
        <f aca="false">A4</f>
        <v>(Date)</v>
      </c>
      <c r="D84" s="567" t="n">
        <f aca="false">IF(OR(ISERROR(SUM($U$23:$U$82)/SUM($V$23:$V$82)),F7&lt;&gt;100),-1,SUM($U$23:$U$82)/SUM($V$23:$V$82))</f>
        <v>-1</v>
      </c>
      <c r="E84" s="568" t="n">
        <f aca="false">O13</f>
        <v>0</v>
      </c>
      <c r="F84" s="493" t="n">
        <f aca="false">O14</f>
        <v>0</v>
      </c>
      <c r="G84" s="493" t="n">
        <f aca="false">O15</f>
        <v>0</v>
      </c>
      <c r="H84" s="493" t="n">
        <f aca="false">O16</f>
        <v>0</v>
      </c>
      <c r="I84" s="493" t="n">
        <f aca="false">O17</f>
        <v>0</v>
      </c>
      <c r="J84" s="569" t="str">
        <f aca="false">O8</f>
        <v> </v>
      </c>
      <c r="K84" s="570" t="str">
        <f aca="false">O9</f>
        <v> </v>
      </c>
      <c r="L84" s="571" t="n">
        <f aca="false">O10</f>
        <v>0</v>
      </c>
      <c r="M84" s="571" t="n">
        <f aca="false">O11</f>
        <v>0</v>
      </c>
      <c r="N84" s="570" t="str">
        <f aca="false">P8</f>
        <v>  </v>
      </c>
      <c r="O84" s="570" t="str">
        <f aca="false">P9</f>
        <v>  </v>
      </c>
      <c r="P84" s="571" t="n">
        <f aca="false">P10</f>
        <v>0</v>
      </c>
      <c r="Q84" s="571" t="n">
        <f aca="false">P11</f>
        <v>0</v>
      </c>
      <c r="R84" s="571" t="n">
        <f aca="false">F21</f>
        <v>0</v>
      </c>
      <c r="S84" s="571" t="n">
        <f aca="false">L11</f>
        <v>0</v>
      </c>
      <c r="T84" s="571" t="n">
        <f aca="false">L12</f>
        <v>0</v>
      </c>
      <c r="U84" s="571" t="n">
        <f aca="false">L13</f>
        <v>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e">
        <f aca="false">VLOOKUP($T$91,($A$23:$U$82),20,FALSE())</f>
        <v>#N/A</v>
      </c>
      <c r="U87" s="321"/>
      <c r="V87" s="321"/>
    </row>
    <row r="88" customFormat="false" ht="12.75" hidden="true" customHeight="false" outlineLevel="0" collapsed="false">
      <c r="C88" s="575"/>
      <c r="D88" s="575"/>
      <c r="E88" s="575"/>
      <c r="R88" s="321" t="s">
        <v>3622</v>
      </c>
      <c r="S88" s="321"/>
      <c r="T88" s="577" t="e">
        <f aca="false">VLOOKUP($T$91,($A$23:$U$82),21,FALSE())</f>
        <v>#N/A</v>
      </c>
      <c r="U88" s="321"/>
      <c r="V88" s="321" t="n">
        <f aca="false">COUNTIF(V23:V82,T89)</f>
        <v>60</v>
      </c>
    </row>
    <row r="89" customFormat="false" ht="12.75" hidden="true" customHeight="false" outlineLevel="0" collapsed="false">
      <c r="C89" s="575"/>
      <c r="D89" s="575"/>
      <c r="E89" s="575"/>
      <c r="R89" s="321" t="s">
        <v>3623</v>
      </c>
      <c r="S89" s="321"/>
      <c r="T89" s="577" t="n">
        <f aca="false">MAX($V$23:$V$82)</f>
        <v>0</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v>
      </c>
      <c r="U90" s="321" t="n">
        <f aca="false">IF(ISERROR(T90),0,1)</f>
        <v>1</v>
      </c>
    </row>
    <row r="91" customFormat="false" ht="12.75" hidden="true" customHeight="false" outlineLevel="0" collapsed="false">
      <c r="C91" s="575"/>
      <c r="D91" s="575"/>
      <c r="E91" s="575"/>
      <c r="R91" s="526" t="s">
        <v>3626</v>
      </c>
      <c r="S91" s="526"/>
      <c r="T91" s="526" t="e">
        <f aca="false">INDEX('liste reference'!$A$6:$A$1245,$U$91)</f>
        <v>#N/A</v>
      </c>
      <c r="U91" s="321" t="e">
        <f aca="false">IF(ISERROR(MATCH($T$93,'liste reference'!$A$6:$A$1245,0)),MATCH($T$93,'liste reference'!$B$6:$B$1245,0),(MATCH($T$93,'liste reference'!$A$6:$A$1245,0)))</f>
        <v>#N/A</v>
      </c>
      <c r="V91" s="579"/>
    </row>
    <row r="92" customFormat="false" ht="12.75" hidden="true" customHeight="false" outlineLevel="0" collapsed="false">
      <c r="C92" s="575"/>
      <c r="D92" s="575"/>
      <c r="E92" s="575"/>
      <c r="R92" s="321" t="s">
        <v>3627</v>
      </c>
      <c r="S92" s="321"/>
      <c r="T92" s="321" t="n">
        <f aca="false">MATCH(T89,$V$23:$V$82,0)</f>
        <v>1</v>
      </c>
      <c r="U92" s="321"/>
    </row>
    <row r="93" customFormat="false" ht="12.75" hidden="true" customHeight="false" outlineLevel="0" collapsed="false">
      <c r="C93" s="575"/>
      <c r="D93" s="575"/>
      <c r="E93" s="575"/>
      <c r="R93" s="526" t="s">
        <v>3628</v>
      </c>
      <c r="S93" s="321"/>
      <c r="T93" s="526" t="n">
        <f aca="false">INDEX($A$23:$A$82,$T$92)</f>
        <v>0</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8">
      <formula>"code non répertorié ou synonyme"</formula>
    </cfRule>
    <cfRule type="expression" priority="3" aboveAverage="0" equalAverage="0" bottom="0" percent="0" rank="0" text="" dxfId="9">
      <formula>AND($J27="",$K27="")</formula>
    </cfRule>
    <cfRule type="cellIs" priority="4" operator="equal" aboveAverage="0" equalAverage="0" bottom="0" percent="0" rank="0" text="" dxfId="10">
      <formula>"DEJA SAISI !"</formula>
    </cfRule>
  </conditionalFormatting>
  <conditionalFormatting sqref="A23:A82">
    <cfRule type="expression" priority="5" aboveAverage="0" equalAverage="0" bottom="0" percent="0" rank="0" text="" dxfId="11">
      <formula>ISTEXT($E23)</formula>
    </cfRule>
    <cfRule type="cellIs" priority="6" operator="equal" aboveAverage="0" equalAverage="0" bottom="0" percent="0" rank="0" text="" dxfId="12">
      <formula>"NEWCOD"</formula>
    </cfRule>
    <cfRule type="cellIs" priority="7" operator="equal" aboveAverage="0" equalAverage="0" bottom="0" percent="0" rank="0" text="" dxfId="13">
      <formula>"!!!!!!"</formula>
    </cfRule>
  </conditionalFormatting>
  <conditionalFormatting sqref="Q23:Q82">
    <cfRule type="expression" priority="8" aboveAverage="0" equalAverage="0" bottom="0" percent="0" rank="0" text="" dxfId="14">
      <formula>$L23="Taxon déjà saisi !"</formula>
    </cfRule>
  </conditionalFormatting>
  <conditionalFormatting sqref="W23:X82">
    <cfRule type="expression" priority="9" aboveAverage="0" equalAverage="0" bottom="0" percent="0" rank="0" text="" dxfId="15">
      <formula>$A23="newcod"</formula>
    </cfRule>
  </conditionalFormatting>
  <conditionalFormatting sqref="H23:H82">
    <cfRule type="cellIs" priority="10" operator="equal" aboveAverage="0" equalAverage="0" bottom="0" percent="0" rank="0" text="" dxfId="16">
      <formula>"x"</formula>
    </cfRule>
  </conditionalFormatting>
  <conditionalFormatting sqref="A2">
    <cfRule type="cellIs" priority="11" operator="between" aboveAverage="0" equalAverage="0" bottom="0" percent="0" rank="0" text="" dxfId="17">
      <formula>"(organisme)"</formula>
      <formula>"(organisme)"</formula>
    </cfRule>
    <cfRule type="cellIs" priority="12" operator="notBetween" aboveAverage="0" equalAverage="0" bottom="0" percent="0" rank="0" text="" dxfId="18">
      <formula>"(organisme)"</formula>
      <formula>"(organisme)"</formula>
    </cfRule>
  </conditionalFormatting>
  <conditionalFormatting sqref="A3">
    <cfRule type="cellIs" priority="13" operator="between" aboveAverage="0" equalAverage="0" bottom="0" percent="0" rank="0" text="" dxfId="19">
      <formula>"(cours d'eau)"</formula>
      <formula>"(cours d'eau)"</formula>
    </cfRule>
    <cfRule type="cellIs" priority="14" operator="notBetween" aboveAverage="0" equalAverage="0" bottom="0" percent="0" rank="0" text="" dxfId="20">
      <formula>"(cours d'eau)"</formula>
      <formula>"(cours d'eau)"</formula>
    </cfRule>
  </conditionalFormatting>
  <conditionalFormatting sqref="A4">
    <cfRule type="cellIs" priority="15" operator="between" aboveAverage="0" equalAverage="0" bottom="0" percent="0" rank="0" text="" dxfId="21">
      <formula>"(Date)"</formula>
      <formula>"(Date)"</formula>
    </cfRule>
    <cfRule type="cellIs" priority="16" operator="notBetween" aboveAverage="0" equalAverage="0" bottom="0" percent="0" rank="0" text="" dxfId="22">
      <formula>"(Date)"</formula>
      <formula>"(Date)"</formula>
    </cfRule>
  </conditionalFormatting>
  <conditionalFormatting sqref="C2">
    <cfRule type="cellIs" priority="17" operator="between" aboveAverage="0" equalAverage="0" bottom="0" percent="0" rank="0" text="" dxfId="23">
      <formula>"(Opérateurs)"</formula>
      <formula>"(Opérateurs)"</formula>
    </cfRule>
    <cfRule type="cellIs" priority="18" operator="notBetween" aboveAverage="0" equalAverage="0" bottom="0" percent="0" rank="0" text="" dxfId="24">
      <formula>"(Opérateurs)"</formula>
      <formula>"(Opérateurs)"</formula>
    </cfRule>
  </conditionalFormatting>
  <conditionalFormatting sqref="C3">
    <cfRule type="cellIs" priority="19" operator="between" aboveAverage="0" equalAverage="0" bottom="0" percent="0" rank="0" text="" dxfId="25">
      <formula>"(Nom de la station)"</formula>
      <formula>"(Nom de la station)"</formula>
    </cfRule>
    <cfRule type="cellIs" priority="20" operator="notBetween" aboveAverage="0" equalAverage="0" bottom="0" percent="0" rank="0" text="" dxfId="26">
      <formula>"(Nom de la station)"</formula>
      <formula>"(Nom de la station)"</formula>
    </cfRule>
  </conditionalFormatting>
  <conditionalFormatting sqref="L3">
    <cfRule type="cellIs" priority="21" operator="between" aboveAverage="0" equalAverage="0" bottom="0" percent="0" rank="0" text="" dxfId="27">
      <formula>"(Code station)"</formula>
      <formula>"(Code station)"</formula>
    </cfRule>
    <cfRule type="cellIs" priority="22" operator="notBetween" aboveAverage="0" equalAverage="0" bottom="0" percent="0" rank="0" text="" dxfId="28">
      <formula>"(Code station)"</formula>
      <formula>"(Code station)"</formula>
    </cfRule>
  </conditionalFormatting>
  <conditionalFormatting sqref="N3">
    <cfRule type="cellIs" priority="23" operator="between" aboveAverage="0" equalAverage="0" bottom="0" percent="0" rank="0" text="" dxfId="29">
      <formula>"(Dossier, type réseau)"</formula>
      <formula>"(Dossier, type réseau)"</formula>
    </cfRule>
    <cfRule type="cellIs" priority="24" operator="notBetween" aboveAverage="0" equalAverage="0" bottom="0" percent="0" rank="0" text="" dxfId="30">
      <formula>"(Dossier, type réseau)"</formula>
      <formula>"(Dossier, type réseau)"</formula>
    </cfRule>
  </conditionalFormatting>
  <conditionalFormatting sqref="F7">
    <cfRule type="cellIs" priority="25" operator="equal" aboveAverage="0" equalAverage="0" bottom="0" percent="0" rank="0" text="" dxfId="31">
      <formula>100</formula>
    </cfRule>
    <cfRule type="cellIs" priority="26" operator="equal" aboveAverage="0" equalAverage="0" bottom="0" percent="0" rank="0" text="" dxfId="32">
      <formula>0</formula>
    </cfRule>
  </conditionalFormatting>
  <conditionalFormatting sqref="L23:L82">
    <cfRule type="cellIs" priority="27" operator="equal" aboveAverage="0" equalAverage="0" bottom="0" percent="0" rank="0" text="" dxfId="33">
      <formula>"non répertorié ou synonyme. Vérifiez !"</formula>
    </cfRule>
    <cfRule type="cellIs" priority="28" operator="equal" aboveAverage="0" equalAverage="0" bottom="0" percent="0" rank="0" text="" dxfId="34">
      <formula>"Renseigner le champ 'Nouveau taxon'"</formula>
    </cfRule>
    <cfRule type="cellIs" priority="29" operator="equal" aboveAverage="0" equalAverage="0" bottom="0" percent="0" rank="0" text="" dxfId="35">
      <formula>"Taxon déjà saisi !"</formula>
    </cfRule>
  </conditionalFormatting>
  <conditionalFormatting sqref="F23:F82">
    <cfRule type="cellIs" priority="30" operator="equal" aboveAverage="0" equalAverage="0" bottom="0" percent="0" rank="0" text="" dxfId="36">
      <formula>"!!!"</formula>
    </cfRule>
  </conditionalFormatting>
  <conditionalFormatting sqref="B7:C7">
    <cfRule type="expression" priority="31" aboveAverage="0" equalAverage="0" bottom="0" percent="0" rank="0" text="" dxfId="37">
      <formula>$F$7&lt;&gt;100</formula>
    </cfRule>
  </conditionalFormatting>
  <conditionalFormatting sqref="J23:K82">
    <cfRule type="cellIs" priority="32" operator="equal" aboveAverage="0" equalAverage="0" bottom="0" percent="0" rank="0" text="" dxfId="38">
      <formula>"nu"</formula>
    </cfRule>
    <cfRule type="cellIs" priority="33" operator="between" aboveAverage="0" equalAverage="0" bottom="0" percent="0" rank="0" text="" dxfId="39">
      <formula>0</formula>
      <formula>20</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C17" activeCellId="0" sqref="AC17"/>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3629</v>
      </c>
      <c r="B2" s="326"/>
      <c r="C2" s="327" t="s">
        <v>3630</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3631</v>
      </c>
      <c r="B3" s="326"/>
      <c r="C3" s="325" t="s">
        <v>3632</v>
      </c>
      <c r="D3" s="336"/>
      <c r="E3" s="336"/>
      <c r="F3" s="337"/>
      <c r="G3" s="337"/>
      <c r="H3" s="336"/>
      <c r="I3" s="321"/>
      <c r="J3" s="328"/>
      <c r="K3" s="338"/>
      <c r="L3" s="339" t="s">
        <v>3633</v>
      </c>
      <c r="M3" s="340"/>
      <c r="N3" s="341" t="s">
        <v>3634</v>
      </c>
      <c r="O3" s="342"/>
      <c r="P3" s="342"/>
      <c r="Q3" s="343"/>
      <c r="R3" s="321"/>
      <c r="S3" s="321"/>
      <c r="T3" s="321"/>
      <c r="U3" s="321"/>
      <c r="V3" s="321"/>
      <c r="W3" s="335"/>
    </row>
    <row r="4" customFormat="false" ht="13.5" hidden="false" customHeight="false" outlineLevel="0" collapsed="false">
      <c r="A4" s="344" t="s">
        <v>3558</v>
      </c>
      <c r="B4" s="345" t="n">
        <v>41849</v>
      </c>
      <c r="C4" s="346"/>
      <c r="D4" s="347"/>
      <c r="E4" s="347"/>
      <c r="F4" s="346"/>
      <c r="G4" s="348"/>
      <c r="H4" s="347"/>
      <c r="I4" s="321"/>
      <c r="J4" s="349" t="s">
        <v>3559</v>
      </c>
      <c r="K4" s="350"/>
      <c r="L4" s="350"/>
      <c r="M4" s="351"/>
      <c r="N4" s="351"/>
      <c r="O4" s="352" t="s">
        <v>3625</v>
      </c>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t="n">
        <v>10.53125</v>
      </c>
      <c r="N5" s="364"/>
      <c r="O5" s="365" t="s">
        <v>154</v>
      </c>
      <c r="P5" s="366" t="n">
        <v>10.1923076923077</v>
      </c>
      <c r="Q5" s="367"/>
      <c r="R5" s="321"/>
      <c r="S5" s="321"/>
      <c r="T5" s="321"/>
      <c r="U5" s="321"/>
      <c r="V5" s="321"/>
      <c r="W5" s="335"/>
    </row>
    <row r="6" customFormat="false" ht="13.5" hidden="false" customHeight="false" outlineLevel="0" collapsed="false">
      <c r="A6" s="354" t="s">
        <v>3563</v>
      </c>
      <c r="B6" s="368" t="s">
        <v>3635</v>
      </c>
      <c r="C6" s="369" t="s">
        <v>3636</v>
      </c>
      <c r="D6" s="370"/>
      <c r="E6" s="370"/>
      <c r="F6" s="371"/>
      <c r="G6" s="359"/>
      <c r="H6" s="357"/>
      <c r="I6" s="321"/>
      <c r="J6" s="372"/>
      <c r="K6" s="373"/>
      <c r="L6" s="374" t="s">
        <v>3564</v>
      </c>
      <c r="M6" s="375" t="s">
        <v>3637</v>
      </c>
      <c r="N6" s="376"/>
      <c r="O6" s="377" t="n">
        <v>2</v>
      </c>
      <c r="P6" s="378" t="s">
        <v>3637</v>
      </c>
      <c r="Q6" s="379"/>
      <c r="R6" s="321"/>
      <c r="S6" s="321"/>
      <c r="T6" s="321"/>
      <c r="U6" s="321"/>
      <c r="V6" s="321"/>
      <c r="W6" s="335"/>
    </row>
    <row r="7" customFormat="false" ht="12.75" hidden="false" customHeight="false" outlineLevel="0" collapsed="false">
      <c r="A7" s="380" t="s">
        <v>3565</v>
      </c>
      <c r="B7" s="381" t="n">
        <v>90</v>
      </c>
      <c r="C7" s="382" t="n">
        <v>10</v>
      </c>
      <c r="D7" s="370"/>
      <c r="E7" s="370"/>
      <c r="F7" s="383" t="n">
        <f aca="false">B7+C7</f>
        <v>100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n">
        <f aca="false">IF(ISERROR(AVERAGE(J23:J82))," ",AVERAGE(J23:J82))</f>
        <v>10.2857142857143</v>
      </c>
      <c r="P8" s="396" t="n">
        <f aca="false">IF(ISERROR(AVERAGE(K23:K82)),"  ",AVERAGE(K23:K82))</f>
        <v>1.42857142857143</v>
      </c>
      <c r="Q8" s="397"/>
      <c r="R8" s="321"/>
      <c r="S8" s="321"/>
      <c r="T8" s="321"/>
      <c r="U8" s="321"/>
      <c r="V8" s="321"/>
      <c r="W8" s="335"/>
    </row>
    <row r="9" customFormat="false" ht="12.75" hidden="false" customHeight="false" outlineLevel="0" collapsed="false">
      <c r="A9" s="354" t="s">
        <v>3571</v>
      </c>
      <c r="B9" s="398" t="n">
        <v>23.6</v>
      </c>
      <c r="C9" s="399" t="n">
        <v>2</v>
      </c>
      <c r="D9" s="400"/>
      <c r="E9" s="400"/>
      <c r="F9" s="401" t="n">
        <f aca="false">($B9*$B$7+$C9*$C$7)/100</f>
        <v>21.44</v>
      </c>
      <c r="G9" s="402"/>
      <c r="H9" s="357"/>
      <c r="I9" s="321"/>
      <c r="J9" s="403"/>
      <c r="K9" s="404"/>
      <c r="L9" s="387"/>
      <c r="M9" s="405"/>
      <c r="N9" s="395" t="s">
        <v>3572</v>
      </c>
      <c r="O9" s="396" t="n">
        <f aca="false">IF(ISERROR(STDEVP(J23:J82))," ",STDEVP(J23:J82))</f>
        <v>2.76272565797339</v>
      </c>
      <c r="P9" s="396" t="n">
        <f aca="false">IF(ISERROR(STDEVP(K23:K82)),"  ",STDEVP(K23:K82))</f>
        <v>0.494871659305394</v>
      </c>
      <c r="Q9" s="397"/>
      <c r="R9" s="321"/>
      <c r="S9" s="321"/>
      <c r="T9" s="321"/>
      <c r="U9" s="321"/>
      <c r="V9" s="321"/>
      <c r="W9" s="335"/>
    </row>
    <row r="10" customFormat="false" ht="12.75" hidden="false" customHeight="false" outlineLevel="0" collapsed="false">
      <c r="A10" s="354" t="s">
        <v>3573</v>
      </c>
      <c r="B10" s="406" t="s">
        <v>3638</v>
      </c>
      <c r="C10" s="407" t="s">
        <v>3639</v>
      </c>
      <c r="D10" s="400"/>
      <c r="E10" s="400"/>
      <c r="F10" s="401"/>
      <c r="G10" s="402"/>
      <c r="H10" s="370"/>
      <c r="I10" s="321"/>
      <c r="J10" s="408"/>
      <c r="K10" s="409" t="s">
        <v>3574</v>
      </c>
      <c r="L10" s="410"/>
      <c r="M10" s="411"/>
      <c r="N10" s="395" t="s">
        <v>3575</v>
      </c>
      <c r="O10" s="412" t="n">
        <f aca="false">MIN(J23:J82)</f>
        <v>5</v>
      </c>
      <c r="P10" s="412" t="n">
        <f aca="false">MIN(K23:K82)</f>
        <v>1</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15</v>
      </c>
      <c r="P11" s="412" t="n">
        <f aca="false">MAX(K23:K82)</f>
        <v>2</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8</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2</v>
      </c>
      <c r="M13" s="421"/>
      <c r="N13" s="429" t="s">
        <v>3583</v>
      </c>
      <c r="O13" s="430" t="n">
        <f aca="false">COUNTIF(F23:F82,"&gt;0")</f>
        <v>22</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1</v>
      </c>
      <c r="M14" s="421"/>
      <c r="N14" s="432" t="s">
        <v>3586</v>
      </c>
      <c r="O14" s="433" t="n">
        <f aca="false">COUNTIF($J$23:$J$82,"&gt;-1")</f>
        <v>14</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10</v>
      </c>
      <c r="M15" s="421"/>
      <c r="N15" s="429" t="s">
        <v>3589</v>
      </c>
      <c r="O15" s="430" t="n">
        <f aca="false">COUNTIF(K23:K82,"=1")</f>
        <v>8</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6</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n">
        <f aca="false">IF(ISERROR((O13-(COUNTIF(J23:J82,"nc")))/O13),"-",(O13-(COUNTIF(J23:J82,"nc")))/O13)</f>
        <v>0.681818181818182</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1</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23.575</v>
      </c>
      <c r="C20" s="473" t="n">
        <f aca="false">SUM(C23:C62)</f>
        <v>2.02</v>
      </c>
      <c r="D20" s="474"/>
      <c r="E20" s="475" t="s">
        <v>3596</v>
      </c>
      <c r="F20" s="476" t="n">
        <f aca="false">($B20*$B$7+$C20*$C$7)/100</f>
        <v>21.4195</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21.2175</v>
      </c>
      <c r="C21" s="484" t="n">
        <f aca="false">C20*C7/100</f>
        <v>0.202</v>
      </c>
      <c r="D21" s="485" t="s">
        <v>3599</v>
      </c>
      <c r="E21" s="486"/>
      <c r="F21" s="487" t="n">
        <f aca="false">B21+C21</f>
        <v>21.4195</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t="s">
        <v>137</v>
      </c>
      <c r="B23" s="513" t="n">
        <v>13</v>
      </c>
      <c r="C23" s="514" t="n">
        <v>0.5</v>
      </c>
      <c r="D23" s="515" t="str">
        <f aca="false">IF(ISERROR(VLOOKUP($A23,'liste reference'!$A$6:$B$1245,2,0)),IF(ISERROR(VLOOKUP($A23,'liste reference'!$B$6:$B$1245,1,0)),"",VLOOKUP($A23,'liste reference'!$B$6:$B$1245,1,0)),VLOOKUP($A23,'liste reference'!$A$6:$B$1245,2,0))</f>
        <v>Cladophora sp.</v>
      </c>
      <c r="E23" s="516" t="e">
        <f aca="false">IF(D23="",0,VLOOKUP(D23,D$22:D22,1,0))</f>
        <v>#N/A</v>
      </c>
      <c r="F23" s="517" t="n">
        <f aca="false">IF(AND(OR(A23="",A23="!!!!!!"),B23="",C23=""),"",IF(OR(AND(B23="",C23=""),ISERROR(C23+B23)),"!!!",($B23*$B$7+$C23*$C$7)/100))</f>
        <v>11.75</v>
      </c>
      <c r="G23" s="518" t="str">
        <f aca="false">IF(A23="","",IF(ISERROR(VLOOKUP($A23,'liste reference'!$A$6:$Q$1245,9,0)),IF(ISERROR(VLOOKUP($A23,'liste reference'!$B$6:$Q$1245,8,0)),"    -",VLOOKUP($A23,'liste reference'!$B$6:$Q$1245,8,0)),VLOOKUP($A23,'liste reference'!$A$6:$Q$1245,9,0)))</f>
        <v>ALG</v>
      </c>
      <c r="H23" s="519" t="n">
        <f aca="false">IF(A23="","x",IF(ISERROR(VLOOKUP($A23,'liste reference'!$A$6:$Q$1245,10,0)),IF(ISERROR(VLOOKUP($A23,'liste reference'!$B$6:$Q$1245,9,0)),"x",VLOOKUP($A23,'liste reference'!$B$6:$Q$1245,9,0)),VLOOKUP($A23,'liste reference'!$A$6:$Q$1245,10,0)))</f>
        <v>2</v>
      </c>
      <c r="I23" s="321" t="n">
        <f aca="false">IF(A23="","",1)</f>
        <v>1</v>
      </c>
      <c r="J23" s="520" t="n">
        <f aca="false">IF(ISNUMBER($H23),IF(ISERROR(VLOOKUP($A23,'liste reference'!$A$6:$Q$1245,6,0)),IF(ISERROR(VLOOKUP($A23,'liste reference'!$B$6:$Q$1245,5,0)),"nu",VLOOKUP($A23,'liste reference'!$B$6:$Q$1245,5,0)),VLOOKUP($A23,'liste reference'!$A$6:$Q$1245,6,0)),"nu")</f>
        <v>6</v>
      </c>
      <c r="K23" s="520" t="n">
        <f aca="false">IF(ISNUMBER($H23),IF(ISERROR(VLOOKUP($A23,'liste reference'!$A$6:$Q$1245,7,0)),IF(ISERROR(VLOOKUP($A23,'liste reference'!$B$6:$Q$1245,6,0)),"nu",VLOOKUP($A23,'liste reference'!$B$6:$Q$1245,6,0)),VLOOKUP($A23,'liste reference'!$A$6:$Q$1245,7,0)),"nu")</f>
        <v>1</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Cladophora sp.</v>
      </c>
      <c r="M23" s="522"/>
      <c r="N23" s="522"/>
      <c r="O23" s="522"/>
      <c r="P23" s="523" t="s">
        <v>3619</v>
      </c>
      <c r="Q23" s="524" t="n">
        <f aca="false">IF(OR($A23="NEWCOD",$A23="!!!!!!"),IF(X23="","NoCod",X23),IF($A23="","",IF(ISERROR(VLOOKUP($A23,'liste reference'!$A$6:$H$1245,8,FALSE())),IF(ISERROR(VLOOKUP($A23,'liste reference'!$B$6:$H$1245,7,FALSE())),"",VLOOKUP($A23,'liste reference'!$B$6:$H$1245,7,FALSE())),VLOOKUP($A23,'liste reference'!$A$6:$H$1245,8,FALSE()))))</f>
        <v>1124</v>
      </c>
      <c r="R23" s="525" t="n">
        <f aca="false">IF(ISTEXT(H23),"",(B23*$B$7/100)+(C23*$C$7/100))</f>
        <v>11.75</v>
      </c>
      <c r="S23" s="526" t="n">
        <f aca="false">IF(OR(ISTEXT(H23),R23=0),"",IF(R23&lt;0.1,1,IF(R23&lt;1,2,IF(R23&lt;10,3,IF(R23&lt;50,4,IF(R23&gt;=50,5,""))))))</f>
        <v>4</v>
      </c>
      <c r="T23" s="526" t="n">
        <f aca="false">IF(ISERROR(S23*J23),0,S23*J23)</f>
        <v>24</v>
      </c>
      <c r="U23" s="526" t="n">
        <f aca="false">IF(ISERROR(S23*J23*K23),0,S23*J23*K23)</f>
        <v>24</v>
      </c>
      <c r="V23" s="526" t="n">
        <f aca="false">IF(ISERROR(S23*K23),0,S23*K23)</f>
        <v>4</v>
      </c>
      <c r="W23" s="527"/>
      <c r="X23" s="528"/>
      <c r="Y23" s="529" t="str">
        <f aca="false">IF(AND(ISNUMBER(F23),OR(A23="",A23="!!!!!!")),"!!!!!!",IF(A23="new.cod","NEWCOD",IF(AND((Z23=""),ISTEXT(A23),A23&lt;&gt;"!!!!!!"),A23,IF(Z23="","",INDEX('liste reference'!$A$6:$A$1245,Z23)))))</f>
        <v>CLASPX</v>
      </c>
      <c r="Z23" s="511" t="n">
        <f aca="false">IF(ISERROR(MATCH(A23,'liste reference'!$A$6:$A$1245,0)),IF(ISERROR(MATCH(A23,'liste reference'!$B$6:$B$1245,0)),"",(MATCH(A23,'liste reference'!$B$6:$B$1245,0))),(MATCH(A23,'liste reference'!$A$6:$A$1245,0)))</f>
        <v>36</v>
      </c>
    </row>
    <row r="24" customFormat="false" ht="12.75" hidden="false" customHeight="false" outlineLevel="0" collapsed="false">
      <c r="A24" s="530" t="s">
        <v>154</v>
      </c>
      <c r="B24" s="531" t="n">
        <v>4</v>
      </c>
      <c r="C24" s="532"/>
      <c r="D24" s="533" t="str">
        <f aca="false">IF(ISERROR(VLOOKUP($A24,'liste reference'!$A$6:$B$1245,2,0)),IF(ISERROR(VLOOKUP($A24,'liste reference'!$B$6:$B$1245,1,0)),"",VLOOKUP($A24,'liste reference'!$B$6:$B$1245,1,0)),VLOOKUP($A24,'liste reference'!$A$6:$B$1245,2,0))</f>
        <v>Diatoma sp.</v>
      </c>
      <c r="E24" s="534" t="e">
        <f aca="false">IF(D24="",0,VLOOKUP(D24,D$22:D23,1,0))</f>
        <v>#N/A</v>
      </c>
      <c r="F24" s="535" t="n">
        <f aca="false">IF(AND(OR(A24="",A24="!!!!!!"),B24="",C24=""),"",IF(OR(AND(B24="",C24=""),ISERROR(C24+B24)),"!!!",($B24*$B$7+$C24*$C$7)/100))</f>
        <v>3.6</v>
      </c>
      <c r="G24" s="536" t="str">
        <f aca="false">IF(A24="","",IF(ISERROR(VLOOKUP($A24,'liste reference'!$A$6:$Q$1245,9,0)),IF(ISERROR(VLOOKUP($A24,'liste reference'!$B$6:$Q$1245,8,0)),"    -",VLOOKUP($A24,'liste reference'!$B$6:$Q$1245,8,0)),VLOOKUP($A24,'liste reference'!$A$6:$Q$1245,9,0)))</f>
        <v>ALG</v>
      </c>
      <c r="H24" s="537" t="n">
        <f aca="false">IF(A24="","x",IF(ISERROR(VLOOKUP($A24,'liste reference'!$A$6:$Q$1245,10,0)),IF(ISERROR(VLOOKUP($A24,'liste reference'!$B$6:$Q$1245,9,0)),"x",VLOOKUP($A24,'liste reference'!$B$6:$Q$1245,9,0)),VLOOKUP($A24,'liste reference'!$A$6:$Q$1245,10,0)))</f>
        <v>2</v>
      </c>
      <c r="I24" s="321" t="n">
        <f aca="false">IF(A24="","",1)</f>
        <v>1</v>
      </c>
      <c r="J24" s="538" t="n">
        <f aca="false">IF(ISNUMBER($H24),IF(ISERROR(VLOOKUP($A24,'liste reference'!$A$6:$Q$1245,6,0)),IF(ISERROR(VLOOKUP($A24,'liste reference'!$B$6:$Q$1245,5,0)),"nu",VLOOKUP($A24,'liste reference'!$B$6:$Q$1245,5,0)),VLOOKUP($A24,'liste reference'!$A$6:$Q$1245,6,0)),"nu")</f>
        <v>12</v>
      </c>
      <c r="K24" s="538" t="n">
        <f aca="false">IF(ISNUMBER($H24),IF(ISERROR(VLOOKUP($A24,'liste reference'!$A$6:$Q$1245,7,0)),IF(ISERROR(VLOOKUP($A24,'liste reference'!$B$6:$Q$1245,6,0)),"nu",VLOOKUP($A24,'liste reference'!$B$6:$Q$1245,6,0)),VLOOKUP($A24,'liste reference'!$A$6:$Q$1245,7,0)),"nu")</f>
        <v>2</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Diatoma sp.</v>
      </c>
      <c r="M24" s="539"/>
      <c r="N24" s="539"/>
      <c r="O24" s="539"/>
      <c r="P24" s="540" t="s">
        <v>3619</v>
      </c>
      <c r="Q24" s="541" t="n">
        <f aca="false">IF(OR($A24="NEWCOD",$A24="!!!!!!"),IF(X24="","NoCod",X24),IF($A24="","",IF(ISERROR(VLOOKUP($A24,'liste reference'!$A$6:$H$1245,8,FALSE())),IF(ISERROR(VLOOKUP($A24,'liste reference'!$B$6:$H$1245,7,FALSE())),"",VLOOKUP($A24,'liste reference'!$B$6:$H$1245,7,FALSE())),VLOOKUP($A24,'liste reference'!$A$6:$H$1245,8,FALSE()))))</f>
        <v>6627</v>
      </c>
      <c r="R24" s="525" t="n">
        <f aca="false">IF(ISTEXT(H24),"",(B24*$B$7/100)+(C24*$C$7/100))</f>
        <v>3.6</v>
      </c>
      <c r="S24" s="526" t="n">
        <f aca="false">IF(OR(ISTEXT(H24),R24=0),"",IF(R24&lt;0.1,1,IF(R24&lt;1,2,IF(R24&lt;10,3,IF(R24&lt;50,4,IF(R24&gt;=50,5,""))))))</f>
        <v>3</v>
      </c>
      <c r="T24" s="526" t="n">
        <f aca="false">IF(ISERROR(S24*J24),0,S24*J24)</f>
        <v>36</v>
      </c>
      <c r="U24" s="526" t="n">
        <f aca="false">IF(ISERROR(S24*J24*K24),0,S24*J24*K24)</f>
        <v>72</v>
      </c>
      <c r="V24" s="542" t="n">
        <f aca="false">IF(ISERROR(S24*K24),0,S24*K24)</f>
        <v>6</v>
      </c>
      <c r="W24" s="543"/>
      <c r="X24" s="544"/>
      <c r="Y24" s="529" t="str">
        <f aca="false">IF(AND(ISNUMBER(F24),OR(A24="",A24="!!!!!!")),"!!!!!!",IF(A24="new.cod","NEWCOD",IF(AND((Z24=""),ISTEXT(A24),A24&lt;&gt;"!!!!!!"),A24,IF(Z24="","",INDEX('liste reference'!$A$6:$A$1245,Z24)))))</f>
        <v>DIASPX</v>
      </c>
      <c r="Z24" s="511" t="n">
        <f aca="false">IF(ISERROR(MATCH(A24,'liste reference'!$A$6:$A$1245,0)),IF(ISERROR(MATCH(A24,'liste reference'!$B$6:$B$1245,0)),"",(MATCH(A24,'liste reference'!$B$6:$B$1245,0))),(MATCH(A24,'liste reference'!$A$6:$A$1245,0)))</f>
        <v>41</v>
      </c>
    </row>
    <row r="25" customFormat="false" ht="12.75" hidden="false" customHeight="false" outlineLevel="0" collapsed="false">
      <c r="A25" s="530" t="s">
        <v>184</v>
      </c>
      <c r="B25" s="531" t="n">
        <v>0.15</v>
      </c>
      <c r="C25" s="532"/>
      <c r="D25" s="533" t="str">
        <f aca="false">IF(ISERROR(VLOOKUP($A25,'liste reference'!$A$6:$B$1245,2,0)),IF(ISERROR(VLOOKUP($A25,'liste reference'!$B$6:$B$1245,1,0)),"",VLOOKUP($A25,'liste reference'!$B$6:$B$1245,1,0)),VLOOKUP($A25,'liste reference'!$A$6:$B$1245,2,0))</f>
        <v>Gomphoneis sp.</v>
      </c>
      <c r="E25" s="534" t="e">
        <f aca="false">IF(D25="",0,VLOOKUP(D25,D$22:D24,1,0))</f>
        <v>#N/A</v>
      </c>
      <c r="F25" s="535" t="n">
        <f aca="false">IF(AND(OR(A25="",A25="!!!!!!"),B25="",C25=""),"",IF(OR(AND(B25="",C25=""),ISERROR(C25+B25)),"!!!",($B25*$B$7+$C25*$C$7)/100))</f>
        <v>0.135</v>
      </c>
      <c r="G25" s="536" t="str">
        <f aca="false">IF(A25="","",IF(ISERROR(VLOOKUP($A25,'liste reference'!$A$6:$Q$1245,9,0)),IF(ISERROR(VLOOKUP($A25,'liste reference'!$B$6:$Q$1245,8,0)),"    -",VLOOKUP($A25,'liste reference'!$B$6:$Q$1245,8,0)),VLOOKUP($A25,'liste reference'!$A$6:$Q$1245,9,0)))</f>
        <v>ALG</v>
      </c>
      <c r="H25" s="537" t="n">
        <f aca="false">IF(A25="","x",IF(ISERROR(VLOOKUP($A25,'liste reference'!$A$6:$Q$1245,10,0)),IF(ISERROR(VLOOKUP($A25,'liste reference'!$B$6:$Q$1245,9,0)),"x",VLOOKUP($A25,'liste reference'!$B$6:$Q$1245,9,0)),VLOOKUP($A25,'liste reference'!$A$6:$Q$1245,10,0)))</f>
        <v>2</v>
      </c>
      <c r="I25" s="321" t="n">
        <f aca="false">IF(A25="","",1)</f>
        <v>1</v>
      </c>
      <c r="J25" s="538" t="str">
        <f aca="false">IF(ISNUMBER($H25),IF(ISERROR(VLOOKUP($A25,'liste reference'!$A$6:$Q$1245,6,0)),IF(ISERROR(VLOOKUP($A25,'liste reference'!$B$6:$Q$1245,5,0)),"nu",VLOOKUP($A25,'liste reference'!$B$6:$Q$1245,5,0)),VLOOKUP($A25,'liste reference'!$A$6:$Q$1245,6,0)),"nu")</f>
        <v>nc</v>
      </c>
      <c r="K25" s="538" t="str">
        <f aca="false">IF(ISNUMBER($H25),IF(ISERROR(VLOOKUP($A25,'liste reference'!$A$6:$Q$1245,7,0)),IF(ISERROR(VLOOKUP($A25,'liste reference'!$B$6:$Q$1245,6,0)),"nu",VLOOKUP($A25,'liste reference'!$B$6:$Q$1245,6,0)),VLOOKUP($A25,'liste reference'!$A$6:$Q$1245,7,0)),"nu")</f>
        <v>nc</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Gomphoneis sp.</v>
      </c>
      <c r="M25" s="539"/>
      <c r="N25" s="539"/>
      <c r="O25" s="539"/>
      <c r="P25" s="540" t="s">
        <v>3619</v>
      </c>
      <c r="Q25" s="541" t="n">
        <f aca="false">IF(OR($A25="NEWCOD",$A25="!!!!!!"),IF(X25="","NoCod",X25),IF($A25="","",IF(ISERROR(VLOOKUP($A25,'liste reference'!$A$6:$H$1245,8,FALSE())),IF(ISERROR(VLOOKUP($A25,'liste reference'!$B$6:$H$1245,7,FALSE())),"",VLOOKUP($A25,'liste reference'!$B$6:$H$1245,7,FALSE())),VLOOKUP($A25,'liste reference'!$A$6:$H$1245,8,FALSE()))))</f>
        <v>9382</v>
      </c>
      <c r="R25" s="525" t="n">
        <f aca="false">IF(ISTEXT(H25),"",(B25*$B$7/100)+(C25*$C$7/100))</f>
        <v>0.135</v>
      </c>
      <c r="S25" s="526" t="n">
        <f aca="false">IF(OR(ISTEXT(H25),R25=0),"",IF(R25&lt;0.1,1,IF(R25&lt;1,2,IF(R25&lt;10,3,IF(R25&lt;50,4,IF(R25&gt;=50,5,""))))))</f>
        <v>2</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GOMSPX</v>
      </c>
      <c r="Z25" s="511" t="n">
        <f aca="false">IF(ISERROR(MATCH(A25,'liste reference'!$A$6:$A$1245,0)),IF(ISERROR(MATCH(A25,'liste reference'!$B$6:$B$1245,0)),"",(MATCH(A25,'liste reference'!$B$6:$B$1245,0))),(MATCH(A25,'liste reference'!$A$6:$A$1245,0)))</f>
        <v>51</v>
      </c>
    </row>
    <row r="26" customFormat="false" ht="12.75" hidden="false" customHeight="false" outlineLevel="0" collapsed="false">
      <c r="A26" s="530" t="s">
        <v>209</v>
      </c>
      <c r="B26" s="531" t="n">
        <v>0.01</v>
      </c>
      <c r="C26" s="532"/>
      <c r="D26" s="533" t="str">
        <f aca="false">IF(ISERROR(VLOOKUP($A26,'liste reference'!$A$6:$B$1245,2,0)),IF(ISERROR(VLOOKUP($A26,'liste reference'!$B$6:$B$1245,1,0)),"",VLOOKUP($A26,'liste reference'!$B$6:$B$1245,1,0)),VLOOKUP($A26,'liste reference'!$A$6:$B$1245,2,0))</f>
        <v>Hildenbrandia sp.</v>
      </c>
      <c r="E26" s="534" t="e">
        <f aca="false">IF(D26="",0,VLOOKUP(D26,D$22:D25,1,0))</f>
        <v>#N/A</v>
      </c>
      <c r="F26" s="535" t="n">
        <f aca="false">IF(AND(OR(A26="",A26="!!!!!!"),B26="",C26=""),"",IF(OR(AND(B26="",C26=""),ISERROR(C26+B26)),"!!!",($B26*$B$7+$C26*$C$7)/100))</f>
        <v>0.009</v>
      </c>
      <c r="G26" s="536" t="str">
        <f aca="false">IF(A26="","",IF(ISERROR(VLOOKUP($A26,'liste reference'!$A$6:$Q$1245,9,0)),IF(ISERROR(VLOOKUP($A26,'liste reference'!$B$6:$Q$1245,8,0)),"    -",VLOOKUP($A26,'liste reference'!$B$6:$Q$1245,8,0)),VLOOKUP($A26,'liste reference'!$A$6:$Q$1245,9,0)))</f>
        <v>ALG</v>
      </c>
      <c r="H26" s="537" t="n">
        <f aca="false">IF(A26="","x",IF(ISERROR(VLOOKUP($A26,'liste reference'!$A$6:$Q$1245,10,0)),IF(ISERROR(VLOOKUP($A26,'liste reference'!$B$6:$Q$1245,9,0)),"x",VLOOKUP($A26,'liste reference'!$B$6:$Q$1245,9,0)),VLOOKUP($A26,'liste reference'!$A$6:$Q$1245,10,0)))</f>
        <v>2</v>
      </c>
      <c r="I26" s="321" t="n">
        <f aca="false">IF(A26="","",1)</f>
        <v>1</v>
      </c>
      <c r="J26" s="538" t="n">
        <f aca="false">IF(ISNUMBER($H26),IF(ISERROR(VLOOKUP($A26,'liste reference'!$A$6:$Q$1245,6,0)),IF(ISERROR(VLOOKUP($A26,'liste reference'!$B$6:$Q$1245,5,0)),"nu",VLOOKUP($A26,'liste reference'!$B$6:$Q$1245,5,0)),VLOOKUP($A26,'liste reference'!$A$6:$Q$1245,6,0)),"nu")</f>
        <v>15</v>
      </c>
      <c r="K26" s="538" t="n">
        <f aca="false">IF(ISNUMBER($H26),IF(ISERROR(VLOOKUP($A26,'liste reference'!$A$6:$Q$1245,7,0)),IF(ISERROR(VLOOKUP($A26,'liste reference'!$B$6:$Q$1245,6,0)),"nu",VLOOKUP($A26,'liste reference'!$B$6:$Q$1245,6,0)),VLOOKUP($A26,'liste reference'!$A$6:$Q$1245,7,0)),"nu")</f>
        <v>2</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Hildenbrandia sp.</v>
      </c>
      <c r="M26" s="539"/>
      <c r="N26" s="539"/>
      <c r="O26" s="539"/>
      <c r="P26" s="540" t="s">
        <v>3619</v>
      </c>
      <c r="Q26" s="541" t="n">
        <f aca="false">IF(OR($A26="NEWCOD",$A26="!!!!!!"),IF(X26="","NoCod",X26),IF($A26="","",IF(ISERROR(VLOOKUP($A26,'liste reference'!$A$6:$H$1245,8,FALSE())),IF(ISERROR(VLOOKUP($A26,'liste reference'!$B$6:$H$1245,7,FALSE())),"",VLOOKUP($A26,'liste reference'!$B$6:$H$1245,7,FALSE())),VLOOKUP($A26,'liste reference'!$A$6:$H$1245,8,FALSE()))))</f>
        <v>1157</v>
      </c>
      <c r="R26" s="525" t="n">
        <f aca="false">IF(ISTEXT(H26),"",(B26*$B$7/100)+(C26*$C$7/100))</f>
        <v>0.009</v>
      </c>
      <c r="S26" s="526" t="n">
        <f aca="false">IF(OR(ISTEXT(H26),R26=0),"",IF(R26&lt;0.1,1,IF(R26&lt;1,2,IF(R26&lt;10,3,IF(R26&lt;50,4,IF(R26&gt;=50,5,""))))))</f>
        <v>1</v>
      </c>
      <c r="T26" s="526" t="n">
        <f aca="false">IF(ISERROR(S26*J26),0,S26*J26)</f>
        <v>15</v>
      </c>
      <c r="U26" s="526" t="n">
        <f aca="false">IF(ISERROR(S26*J26*K26),0,S26*J26*K26)</f>
        <v>30</v>
      </c>
      <c r="V26" s="542" t="n">
        <f aca="false">IF(ISERROR(S26*K26),0,S26*K26)</f>
        <v>2</v>
      </c>
      <c r="W26" s="543"/>
      <c r="X26" s="544"/>
      <c r="Y26" s="529" t="str">
        <f aca="false">IF(AND(ISNUMBER(F26),OR(A26="",A26="!!!!!!")),"!!!!!!",IF(A26="new.cod","NEWCOD",IF(AND((Z26=""),ISTEXT(A26),A26&lt;&gt;"!!!!!!"),A26,IF(Z26="","",INDEX('liste reference'!$A$6:$A$1245,Z26)))))</f>
        <v>HILSPX</v>
      </c>
      <c r="Z26" s="511" t="n">
        <f aca="false">IF(ISERROR(MATCH(A26,'liste reference'!$A$6:$A$1245,0)),IF(ISERROR(MATCH(A26,'liste reference'!$B$6:$B$1245,0)),"",(MATCH(A26,'liste reference'!$B$6:$B$1245,0))),(MATCH(A26,'liste reference'!$A$6:$A$1245,0)))</f>
        <v>59</v>
      </c>
    </row>
    <row r="27" customFormat="false" ht="12.75" hidden="false" customHeight="false" outlineLevel="0" collapsed="false">
      <c r="A27" s="530" t="s">
        <v>249</v>
      </c>
      <c r="B27" s="531"/>
      <c r="C27" s="532" t="n">
        <v>0.005</v>
      </c>
      <c r="D27" s="533" t="str">
        <f aca="false">IF(ISERROR(VLOOKUP($A27,'liste reference'!$A$6:$B$1245,2,0)),IF(ISERROR(VLOOKUP($A27,'liste reference'!$B$6:$B$1245,1,0)),"",VLOOKUP($A27,'liste reference'!$B$6:$B$1245,1,0)),VLOOKUP($A27,'liste reference'!$A$6:$B$1245,2,0))</f>
        <v>Melosira sp.</v>
      </c>
      <c r="E27" s="534" t="e">
        <f aca="false">IF(D27="",0,VLOOKUP(D27,D$22:D26,1,0))</f>
        <v>#N/A</v>
      </c>
      <c r="F27" s="535" t="n">
        <f aca="false">IF(AND(OR(A27="",A27="!!!!!!"),B27="",C27=""),"",IF(OR(AND(B27="",C27=""),ISERROR(C27+B27)),"!!!",($B27*$B$7+$C27*$C$7)/100))</f>
        <v>0.0005</v>
      </c>
      <c r="G27" s="536" t="str">
        <f aca="false">IF(A27="","",IF(ISERROR(VLOOKUP($A27,'liste reference'!$A$6:$Q$1245,9,0)),IF(ISERROR(VLOOKUP($A27,'liste reference'!$B$6:$Q$1245,8,0)),"    -",VLOOKUP($A27,'liste reference'!$B$6:$Q$1245,8,0)),VLOOKUP($A27,'liste reference'!$A$6:$Q$1245,9,0)))</f>
        <v>ALG</v>
      </c>
      <c r="H27" s="537" t="n">
        <f aca="false">IF(A27="","x",IF(ISERROR(VLOOKUP($A27,'liste reference'!$A$6:$Q$1245,10,0)),IF(ISERROR(VLOOKUP($A27,'liste reference'!$B$6:$Q$1245,9,0)),"x",VLOOKUP($A27,'liste reference'!$B$6:$Q$1245,9,0)),VLOOKUP($A27,'liste reference'!$A$6:$Q$1245,10,0)))</f>
        <v>2</v>
      </c>
      <c r="I27" s="321" t="n">
        <f aca="false">IF(A27="","",1)</f>
        <v>1</v>
      </c>
      <c r="J27" s="538" t="n">
        <f aca="false">IF(ISNUMBER($H27),IF(ISERROR(VLOOKUP($A27,'liste reference'!$A$6:$Q$1245,6,0)),IF(ISERROR(VLOOKUP($A27,'liste reference'!$B$6:$Q$1245,5,0)),"nu",VLOOKUP($A27,'liste reference'!$B$6:$Q$1245,5,0)),VLOOKUP($A27,'liste reference'!$A$6:$Q$1245,6,0)),"nu")</f>
        <v>10</v>
      </c>
      <c r="K27" s="538" t="n">
        <f aca="false">IF(ISNUMBER($H27),IF(ISERROR(VLOOKUP($A27,'liste reference'!$A$6:$Q$1245,7,0)),IF(ISERROR(VLOOKUP($A27,'liste reference'!$B$6:$Q$1245,6,0)),"nu",VLOOKUP($A27,'liste reference'!$B$6:$Q$1245,6,0)),VLOOKUP($A27,'liste reference'!$A$6:$Q$1245,7,0)),"nu")</f>
        <v>1</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Melosira sp.</v>
      </c>
      <c r="M27" s="539"/>
      <c r="N27" s="539"/>
      <c r="O27" s="539"/>
      <c r="P27" s="540" t="s">
        <v>3619</v>
      </c>
      <c r="Q27" s="541" t="n">
        <f aca="false">IF(OR($A27="NEWCOD",$A27="!!!!!!"),IF(X27="","NoCod",X27),IF($A27="","",IF(ISERROR(VLOOKUP($A27,'liste reference'!$A$6:$H$1245,8,FALSE())),IF(ISERROR(VLOOKUP($A27,'liste reference'!$B$6:$H$1245,7,FALSE())),"",VLOOKUP($A27,'liste reference'!$B$6:$H$1245,7,FALSE())),VLOOKUP($A27,'liste reference'!$A$6:$H$1245,8,FALSE()))))</f>
        <v>8714</v>
      </c>
      <c r="R27" s="525" t="n">
        <f aca="false">IF(ISTEXT(H27),"",(B27*$B$7/100)+(C27*$C$7/100))</f>
        <v>0.0005</v>
      </c>
      <c r="S27" s="526" t="n">
        <f aca="false">IF(OR(ISTEXT(H27),R27=0),"",IF(R27&lt;0.1,1,IF(R27&lt;1,2,IF(R27&lt;10,3,IF(R27&lt;50,4,IF(R27&gt;=50,5,""))))))</f>
        <v>1</v>
      </c>
      <c r="T27" s="526" t="n">
        <f aca="false">IF(ISERROR(S27*J27),0,S27*J27)</f>
        <v>10</v>
      </c>
      <c r="U27" s="526" t="n">
        <f aca="false">IF(ISERROR(S27*J27*K27),0,S27*J27*K27)</f>
        <v>10</v>
      </c>
      <c r="V27" s="542" t="n">
        <f aca="false">IF(ISERROR(S27*K27),0,S27*K27)</f>
        <v>1</v>
      </c>
      <c r="W27" s="543"/>
      <c r="X27" s="544"/>
      <c r="Y27" s="529" t="str">
        <f aca="false">IF(AND(ISNUMBER(F27),OR(A27="",A27="!!!!!!")),"!!!!!!",IF(A27="new.cod","NEWCOD",IF(AND((Z27=""),ISTEXT(A27),A27&lt;&gt;"!!!!!!"),A27,IF(Z27="","",INDEX('liste reference'!$A$6:$A$1245,Z27)))))</f>
        <v>MELSPX</v>
      </c>
      <c r="Z27" s="511" t="n">
        <f aca="false">IF(ISERROR(MATCH(A27,'liste reference'!$A$6:$A$1245,0)),IF(ISERROR(MATCH(A27,'liste reference'!$B$6:$B$1245,0)),"",(MATCH(A27,'liste reference'!$B$6:$B$1245,0))),(MATCH(A27,'liste reference'!$A$6:$A$1245,0)))</f>
        <v>72</v>
      </c>
    </row>
    <row r="28" customFormat="false" ht="12.75" hidden="false" customHeight="false" outlineLevel="0" collapsed="false">
      <c r="A28" s="530" t="s">
        <v>330</v>
      </c>
      <c r="B28" s="531" t="n">
        <v>0.1</v>
      </c>
      <c r="C28" s="532" t="n">
        <v>0.005</v>
      </c>
      <c r="D28" s="533" t="str">
        <f aca="false">IF(ISERROR(VLOOKUP($A28,'liste reference'!$A$6:$B$1245,2,0)),IF(ISERROR(VLOOKUP($A28,'liste reference'!$B$6:$B$1245,1,0)),"",VLOOKUP($A28,'liste reference'!$B$6:$B$1245,1,0)),VLOOKUP($A28,'liste reference'!$A$6:$B$1245,2,0))</f>
        <v>Oedogonium sp.</v>
      </c>
      <c r="E28" s="534" t="e">
        <f aca="false">IF(D28="",0,VLOOKUP(D28,D$22:D27,1,0))</f>
        <v>#N/A</v>
      </c>
      <c r="F28" s="535" t="n">
        <f aca="false">IF(AND(OR(A28="",A28="!!!!!!"),B28="",C28=""),"",IF(OR(AND(B28="",C28=""),ISERROR(C28+B28)),"!!!",($B28*$B$7+$C28*$C$7)/100))</f>
        <v>0.0905</v>
      </c>
      <c r="G28" s="536" t="str">
        <f aca="false">IF(A28="","",IF(ISERROR(VLOOKUP($A28,'liste reference'!$A$6:$Q$1245,9,0)),IF(ISERROR(VLOOKUP($A28,'liste reference'!$B$6:$Q$1245,8,0)),"    -",VLOOKUP($A28,'liste reference'!$B$6:$Q$1245,8,0)),VLOOKUP($A28,'liste reference'!$A$6:$Q$1245,9,0)))</f>
        <v>ALG</v>
      </c>
      <c r="H28" s="537" t="n">
        <f aca="false">IF(A28="","x",IF(ISERROR(VLOOKUP($A28,'liste reference'!$A$6:$Q$1245,10,0)),IF(ISERROR(VLOOKUP($A28,'liste reference'!$B$6:$Q$1245,9,0)),"x",VLOOKUP($A28,'liste reference'!$B$6:$Q$1245,9,0)),VLOOKUP($A28,'liste reference'!$A$6:$Q$1245,10,0)))</f>
        <v>2</v>
      </c>
      <c r="I28" s="321" t="n">
        <f aca="false">IF(A28="","",1)</f>
        <v>1</v>
      </c>
      <c r="J28" s="538" t="n">
        <f aca="false">IF(ISNUMBER($H28),IF(ISERROR(VLOOKUP($A28,'liste reference'!$A$6:$Q$1245,6,0)),IF(ISERROR(VLOOKUP($A28,'liste reference'!$B$6:$Q$1245,5,0)),"nu",VLOOKUP($A28,'liste reference'!$B$6:$Q$1245,5,0)),VLOOKUP($A28,'liste reference'!$A$6:$Q$1245,6,0)),"nu")</f>
        <v>6</v>
      </c>
      <c r="K28" s="538" t="n">
        <f aca="false">IF(ISNUMBER($H28),IF(ISERROR(VLOOKUP($A28,'liste reference'!$A$6:$Q$1245,7,0)),IF(ISERROR(VLOOKUP($A28,'liste reference'!$B$6:$Q$1245,6,0)),"nu",VLOOKUP($A28,'liste reference'!$B$6:$Q$1245,6,0)),VLOOKUP($A28,'liste reference'!$A$6:$Q$1245,7,0)),"nu")</f>
        <v>2</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Oedogonium sp.</v>
      </c>
      <c r="M28" s="539"/>
      <c r="N28" s="539"/>
      <c r="O28" s="539"/>
      <c r="P28" s="540" t="s">
        <v>3619</v>
      </c>
      <c r="Q28" s="541" t="n">
        <f aca="false">IF(OR($A28="NEWCOD",$A28="!!!!!!"),IF(X28="","NoCod",X28),IF($A28="","",IF(ISERROR(VLOOKUP($A28,'liste reference'!$A$6:$H$1245,8,FALSE())),IF(ISERROR(VLOOKUP($A28,'liste reference'!$B$6:$H$1245,7,FALSE())),"",VLOOKUP($A28,'liste reference'!$B$6:$H$1245,7,FALSE())),VLOOKUP($A28,'liste reference'!$A$6:$H$1245,8,FALSE()))))</f>
        <v>1134</v>
      </c>
      <c r="R28" s="525" t="n">
        <f aca="false">IF(ISTEXT(H28),"",(B28*$B$7/100)+(C28*$C$7/100))</f>
        <v>0.0905</v>
      </c>
      <c r="S28" s="526" t="n">
        <f aca="false">IF(OR(ISTEXT(H28),R28=0),"",IF(R28&lt;0.1,1,IF(R28&lt;1,2,IF(R28&lt;10,3,IF(R28&lt;50,4,IF(R28&gt;=50,5,""))))))</f>
        <v>1</v>
      </c>
      <c r="T28" s="526" t="n">
        <f aca="false">IF(ISERROR(S28*J28),0,S28*J28)</f>
        <v>6</v>
      </c>
      <c r="U28" s="526" t="n">
        <f aca="false">IF(ISERROR(S28*J28*K28),0,S28*J28*K28)</f>
        <v>12</v>
      </c>
      <c r="V28" s="542" t="n">
        <f aca="false">IF(ISERROR(S28*K28),0,S28*K28)</f>
        <v>2</v>
      </c>
      <c r="W28" s="543"/>
      <c r="X28" s="544"/>
      <c r="Y28" s="529" t="str">
        <f aca="false">IF(AND(ISNUMBER(F28),OR(A28="",A28="!!!!!!")),"!!!!!!",IF(A28="new.cod","NEWCOD",IF(AND((Z28=""),ISTEXT(A28),A28&lt;&gt;"!!!!!!"),A28,IF(Z28="","",INDEX('liste reference'!$A$6:$A$1245,Z28)))))</f>
        <v>OEDSPX</v>
      </c>
      <c r="Z28" s="511" t="n">
        <f aca="false">IF(ISERROR(MATCH(A28,'liste reference'!$A$6:$A$1245,0)),IF(ISERROR(MATCH(A28,'liste reference'!$B$6:$B$1245,0)),"",(MATCH(A28,'liste reference'!$B$6:$B$1245,0))),(MATCH(A28,'liste reference'!$A$6:$A$1245,0)))</f>
        <v>100</v>
      </c>
    </row>
    <row r="29" customFormat="false" ht="12.75" hidden="false" customHeight="false" outlineLevel="0" collapsed="false">
      <c r="A29" s="530" t="s">
        <v>339</v>
      </c>
      <c r="B29" s="531" t="n">
        <v>6</v>
      </c>
      <c r="C29" s="532" t="n">
        <v>0.25</v>
      </c>
      <c r="D29" s="533" t="str">
        <f aca="false">IF(ISERROR(VLOOKUP($A29,'liste reference'!$A$6:$B$1245,2,0)),IF(ISERROR(VLOOKUP($A29,'liste reference'!$B$6:$B$1245,1,0)),"",VLOOKUP($A29,'liste reference'!$B$6:$B$1245,1,0)),VLOOKUP($A29,'liste reference'!$A$6:$B$1245,2,0))</f>
        <v>Phormidium sp.</v>
      </c>
      <c r="E29" s="534" t="e">
        <f aca="false">IF(D29="",0,VLOOKUP(D29,D$22:D28,1,0))</f>
        <v>#N/A</v>
      </c>
      <c r="F29" s="535" t="n">
        <f aca="false">IF(AND(OR(A29="",A29="!!!!!!"),B29="",C29=""),"",IF(OR(AND(B29="",C29=""),ISERROR(C29+B29)),"!!!",($B29*$B$7+$C29*$C$7)/100))</f>
        <v>5.425</v>
      </c>
      <c r="G29" s="536" t="str">
        <f aca="false">IF(A29="","",IF(ISERROR(VLOOKUP($A29,'liste reference'!$A$6:$Q$1245,9,0)),IF(ISERROR(VLOOKUP($A29,'liste reference'!$B$6:$Q$1245,8,0)),"    -",VLOOKUP($A29,'liste reference'!$B$6:$Q$1245,8,0)),VLOOKUP($A29,'liste reference'!$A$6:$Q$1245,9,0)))</f>
        <v>ALG</v>
      </c>
      <c r="H29" s="537" t="n">
        <f aca="false">IF(A29="","x",IF(ISERROR(VLOOKUP($A29,'liste reference'!$A$6:$Q$1245,10,0)),IF(ISERROR(VLOOKUP($A29,'liste reference'!$B$6:$Q$1245,9,0)),"x",VLOOKUP($A29,'liste reference'!$B$6:$Q$1245,9,0)),VLOOKUP($A29,'liste reference'!$A$6:$Q$1245,10,0)))</f>
        <v>2</v>
      </c>
      <c r="I29" s="321" t="n">
        <f aca="false">IF(A29="","",1)</f>
        <v>1</v>
      </c>
      <c r="J29" s="538" t="n">
        <f aca="false">IF(ISNUMBER($H29),IF(ISERROR(VLOOKUP($A29,'liste reference'!$A$6:$Q$1245,6,0)),IF(ISERROR(VLOOKUP($A29,'liste reference'!$B$6:$Q$1245,5,0)),"nu",VLOOKUP($A29,'liste reference'!$B$6:$Q$1245,5,0)),VLOOKUP($A29,'liste reference'!$A$6:$Q$1245,6,0)),"nu")</f>
        <v>13</v>
      </c>
      <c r="K29" s="538" t="n">
        <f aca="false">IF(ISNUMBER($H29),IF(ISERROR(VLOOKUP($A29,'liste reference'!$A$6:$Q$1245,7,0)),IF(ISERROR(VLOOKUP($A29,'liste reference'!$B$6:$Q$1245,6,0)),"nu",VLOOKUP($A29,'liste reference'!$B$6:$Q$1245,6,0)),VLOOKUP($A29,'liste reference'!$A$6:$Q$1245,7,0)),"nu")</f>
        <v>2</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Phormidium sp.</v>
      </c>
      <c r="M29" s="539"/>
      <c r="N29" s="539"/>
      <c r="O29" s="539"/>
      <c r="P29" s="540" t="s">
        <v>3640</v>
      </c>
      <c r="Q29" s="541" t="n">
        <f aca="false">IF(OR($A29="NEWCOD",$A29="!!!!!!"),IF(X29="","NoCod",X29),IF($A29="","",IF(ISERROR(VLOOKUP($A29,'liste reference'!$A$6:$H$1245,8,FALSE())),IF(ISERROR(VLOOKUP($A29,'liste reference'!$B$6:$H$1245,7,FALSE())),"",VLOOKUP($A29,'liste reference'!$B$6:$H$1245,7,FALSE())),VLOOKUP($A29,'liste reference'!$A$6:$H$1245,8,FALSE()))))</f>
        <v>6414</v>
      </c>
      <c r="R29" s="525" t="n">
        <f aca="false">IF(ISTEXT(H29),"",(B29*$B$7/100)+(C29*$C$7/100))</f>
        <v>5.425</v>
      </c>
      <c r="S29" s="526" t="n">
        <f aca="false">IF(OR(ISTEXT(H29),R29=0),"",IF(R29&lt;0.1,1,IF(R29&lt;1,2,IF(R29&lt;10,3,IF(R29&lt;50,4,IF(R29&gt;=50,5,""))))))</f>
        <v>3</v>
      </c>
      <c r="T29" s="526" t="n">
        <f aca="false">IF(ISERROR(S29*J29),0,S29*J29)</f>
        <v>39</v>
      </c>
      <c r="U29" s="526" t="n">
        <f aca="false">IF(ISERROR(S29*J29*K29),0,S29*J29*K29)</f>
        <v>78</v>
      </c>
      <c r="V29" s="542" t="n">
        <f aca="false">IF(ISERROR(S29*K29),0,S29*K29)</f>
        <v>6</v>
      </c>
      <c r="W29" s="543"/>
      <c r="X29" s="544"/>
      <c r="Y29" s="529" t="str">
        <f aca="false">IF(AND(ISNUMBER(F29),OR(A29="",A29="!!!!!!")),"!!!!!!",IF(A29="new.cod","NEWCOD",IF(AND((Z29=""),ISTEXT(A29),A29&lt;&gt;"!!!!!!"),A29,IF(Z29="","",INDEX('liste reference'!$A$6:$A$1245,Z29)))))</f>
        <v>PHOSPX</v>
      </c>
      <c r="Z29" s="511" t="n">
        <f aca="false">IF(ISERROR(MATCH(A29,'liste reference'!$A$6:$A$1245,0)),IF(ISERROR(MATCH(A29,'liste reference'!$B$6:$B$1245,0)),"",(MATCH(A29,'liste reference'!$B$6:$B$1245,0))),(MATCH(A29,'liste reference'!$A$6:$A$1245,0)))</f>
        <v>103</v>
      </c>
    </row>
    <row r="30" customFormat="false" ht="12.75" hidden="false" customHeight="false" outlineLevel="0" collapsed="false">
      <c r="A30" s="530" t="s">
        <v>388</v>
      </c>
      <c r="B30" s="531" t="n">
        <v>0.01</v>
      </c>
      <c r="C30" s="532" t="n">
        <v>0.005</v>
      </c>
      <c r="D30" s="533" t="str">
        <f aca="false">IF(ISERROR(VLOOKUP($A30,'liste reference'!$A$6:$B$1245,2,0)),IF(ISERROR(VLOOKUP($A30,'liste reference'!$B$6:$B$1245,1,0)),"",VLOOKUP($A30,'liste reference'!$B$6:$B$1245,1,0)),VLOOKUP($A30,'liste reference'!$A$6:$B$1245,2,0))</f>
        <v>Tetraspora sp.</v>
      </c>
      <c r="E30" s="534" t="e">
        <f aca="false">IF(D30="",0,VLOOKUP(D30,D$22:D29,1,0))</f>
        <v>#N/A</v>
      </c>
      <c r="F30" s="535" t="n">
        <f aca="false">IF(AND(OR(A30="",A30="!!!!!!"),B30="",C30=""),"",IF(OR(AND(B30="",C30=""),ISERROR(C30+B30)),"!!!",($B30*$B$7+$C30*$C$7)/100))</f>
        <v>0.0095</v>
      </c>
      <c r="G30" s="536" t="str">
        <f aca="false">IF(A30="","",IF(ISERROR(VLOOKUP($A30,'liste reference'!$A$6:$Q$1245,9,0)),IF(ISERROR(VLOOKUP($A30,'liste reference'!$B$6:$Q$1245,8,0)),"    -",VLOOKUP($A30,'liste reference'!$B$6:$Q$1245,8,0)),VLOOKUP($A30,'liste reference'!$A$6:$Q$1245,9,0)))</f>
        <v>ALG</v>
      </c>
      <c r="H30" s="537" t="n">
        <f aca="false">IF(A30="","x",IF(ISERROR(VLOOKUP($A30,'liste reference'!$A$6:$Q$1245,10,0)),IF(ISERROR(VLOOKUP($A30,'liste reference'!$B$6:$Q$1245,9,0)),"x",VLOOKUP($A30,'liste reference'!$B$6:$Q$1245,9,0)),VLOOKUP($A30,'liste reference'!$A$6:$Q$1245,10,0)))</f>
        <v>2</v>
      </c>
      <c r="I30" s="321" t="n">
        <f aca="false">IF(A30="","",1)</f>
        <v>1</v>
      </c>
      <c r="J30" s="538" t="n">
        <f aca="false">IF(ISNUMBER($H30),IF(ISERROR(VLOOKUP($A30,'liste reference'!$A$6:$Q$1245,6,0)),IF(ISERROR(VLOOKUP($A30,'liste reference'!$B$6:$Q$1245,5,0)),"nu",VLOOKUP($A30,'liste reference'!$B$6:$Q$1245,5,0)),VLOOKUP($A30,'liste reference'!$A$6:$Q$1245,6,0)),"nu")</f>
        <v>12</v>
      </c>
      <c r="K30" s="538" t="n">
        <f aca="false">IF(ISNUMBER($H30),IF(ISERROR(VLOOKUP($A30,'liste reference'!$A$6:$Q$1245,7,0)),IF(ISERROR(VLOOKUP($A30,'liste reference'!$B$6:$Q$1245,6,0)),"nu",VLOOKUP($A30,'liste reference'!$B$6:$Q$1245,6,0)),VLOOKUP($A30,'liste reference'!$A$6:$Q$1245,7,0)),"nu")</f>
        <v>1</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Tetraspora sp.</v>
      </c>
      <c r="M30" s="539"/>
      <c r="N30" s="539"/>
      <c r="O30" s="539"/>
      <c r="P30" s="540" t="s">
        <v>3619</v>
      </c>
      <c r="Q30" s="541" t="n">
        <f aca="false">IF(OR($A30="NEWCOD",$A30="!!!!!!"),IF(X30="","NoCod",X30),IF($A30="","",IF(ISERROR(VLOOKUP($A30,'liste reference'!$A$6:$H$1245,8,FALSE())),IF(ISERROR(VLOOKUP($A30,'liste reference'!$B$6:$H$1245,7,FALSE())),"",VLOOKUP($A30,'liste reference'!$B$6:$H$1245,7,FALSE())),VLOOKUP($A30,'liste reference'!$A$6:$H$1245,8,FALSE()))))</f>
        <v>1138</v>
      </c>
      <c r="R30" s="525" t="n">
        <f aca="false">IF(ISTEXT(H30),"",(B30*$B$7/100)+(C30*$C$7/100))</f>
        <v>0.0095</v>
      </c>
      <c r="S30" s="526" t="n">
        <f aca="false">IF(OR(ISTEXT(H30),R30=0),"",IF(R30&lt;0.1,1,IF(R30&lt;1,2,IF(R30&lt;10,3,IF(R30&lt;50,4,IF(R30&gt;=50,5,""))))))</f>
        <v>1</v>
      </c>
      <c r="T30" s="526" t="n">
        <f aca="false">IF(ISERROR(S30*J30),0,S30*J30)</f>
        <v>12</v>
      </c>
      <c r="U30" s="526" t="n">
        <f aca="false">IF(ISERROR(S30*J30*K30),0,S30*J30*K30)</f>
        <v>12</v>
      </c>
      <c r="V30" s="542" t="n">
        <f aca="false">IF(ISERROR(S30*K30),0,S30*K30)</f>
        <v>1</v>
      </c>
      <c r="W30" s="543"/>
      <c r="X30" s="544"/>
      <c r="Y30" s="529" t="str">
        <f aca="false">IF(AND(ISNUMBER(F30),OR(A30="",A30="!!!!!!")),"!!!!!!",IF(A30="new.cod","NEWCOD",IF(AND((Z30=""),ISTEXT(A30),A30&lt;&gt;"!!!!!!"),A30,IF(Z30="","",INDEX('liste reference'!$A$6:$A$1245,Z30)))))</f>
        <v>TETSPX</v>
      </c>
      <c r="Z30" s="511" t="n">
        <f aca="false">IF(ISERROR(MATCH(A30,'liste reference'!$A$6:$A$1245,0)),IF(ISERROR(MATCH(A30,'liste reference'!$B$6:$B$1245,0)),"",(MATCH(A30,'liste reference'!$B$6:$B$1245,0))),(MATCH(A30,'liste reference'!$A$6:$A$1245,0)))</f>
        <v>123</v>
      </c>
    </row>
    <row r="31" customFormat="false" ht="12.75" hidden="false" customHeight="false" outlineLevel="0" collapsed="false">
      <c r="A31" s="530" t="s">
        <v>869</v>
      </c>
      <c r="B31" s="531" t="n">
        <v>0.005</v>
      </c>
      <c r="C31" s="532"/>
      <c r="D31" s="533" t="str">
        <f aca="false">IF(ISERROR(VLOOKUP($A31,'liste reference'!$A$6:$B$1245,2,0)),IF(ISERROR(VLOOKUP($A31,'liste reference'!$B$6:$B$1245,1,0)),"",VLOOKUP($A31,'liste reference'!$B$6:$B$1245,1,0)),VLOOKUP($A31,'liste reference'!$A$6:$B$1245,2,0))</f>
        <v>Fissidens crassipes</v>
      </c>
      <c r="E31" s="534" t="e">
        <f aca="false">IF(D31="",0,VLOOKUP(D31,D$22:D30,1,0))</f>
        <v>#N/A</v>
      </c>
      <c r="F31" s="535" t="n">
        <f aca="false">IF(AND(OR(A31="",A31="!!!!!!"),B31="",C31=""),"",IF(OR(AND(B31="",C31=""),ISERROR(C31+B31)),"!!!",($B31*$B$7+$C31*$C$7)/100))</f>
        <v>0.0045</v>
      </c>
      <c r="G31" s="536" t="str">
        <f aca="false">IF(A31="","",IF(ISERROR(VLOOKUP($A31,'liste reference'!$A$6:$Q$1245,9,0)),IF(ISERROR(VLOOKUP($A31,'liste reference'!$B$6:$Q$1245,8,0)),"    -",VLOOKUP($A31,'liste reference'!$B$6:$Q$1245,8,0)),VLOOKUP($A31,'liste reference'!$A$6:$Q$1245,9,0)))</f>
        <v>BRm</v>
      </c>
      <c r="H31" s="537" t="n">
        <f aca="false">IF(A31="","x",IF(ISERROR(VLOOKUP($A31,'liste reference'!$A$6:$Q$1245,10,0)),IF(ISERROR(VLOOKUP($A31,'liste reference'!$B$6:$Q$1245,9,0)),"x",VLOOKUP($A31,'liste reference'!$B$6:$Q$1245,9,0)),VLOOKUP($A31,'liste reference'!$A$6:$Q$1245,10,0)))</f>
        <v>5</v>
      </c>
      <c r="I31" s="321" t="n">
        <f aca="false">IF(A31="","",1)</f>
        <v>1</v>
      </c>
      <c r="J31" s="538" t="n">
        <f aca="false">IF(ISNUMBER($H31),IF(ISERROR(VLOOKUP($A31,'liste reference'!$A$6:$Q$1245,6,0)),IF(ISERROR(VLOOKUP($A31,'liste reference'!$B$6:$Q$1245,5,0)),"nu",VLOOKUP($A31,'liste reference'!$B$6:$Q$1245,5,0)),VLOOKUP($A31,'liste reference'!$A$6:$Q$1245,6,0)),"nu")</f>
        <v>12</v>
      </c>
      <c r="K31" s="538" t="n">
        <f aca="false">IF(ISNUMBER($H31),IF(ISERROR(VLOOKUP($A31,'liste reference'!$A$6:$Q$1245,7,0)),IF(ISERROR(VLOOKUP($A31,'liste reference'!$B$6:$Q$1245,6,0)),"nu",VLOOKUP($A31,'liste reference'!$B$6:$Q$1245,6,0)),VLOOKUP($A31,'liste reference'!$A$6:$Q$1245,7,0)),"nu")</f>
        <v>2</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Fissidens crassipes</v>
      </c>
      <c r="M31" s="539"/>
      <c r="N31" s="539"/>
      <c r="O31" s="539"/>
      <c r="P31" s="540" t="s">
        <v>3619</v>
      </c>
      <c r="Q31" s="541" t="n">
        <f aca="false">IF(OR($A31="NEWCOD",$A31="!!!!!!"),IF(X31="","NoCod",X31),IF($A31="","",IF(ISERROR(VLOOKUP($A31,'liste reference'!$A$6:$H$1245,8,FALSE())),IF(ISERROR(VLOOKUP($A31,'liste reference'!$B$6:$H$1245,7,FALSE())),"",VLOOKUP($A31,'liste reference'!$B$6:$H$1245,7,FALSE())),VLOOKUP($A31,'liste reference'!$A$6:$H$1245,8,FALSE()))))</f>
        <v>1294</v>
      </c>
      <c r="R31" s="525" t="n">
        <f aca="false">IF(ISTEXT(H31),"",(B31*$B$7/100)+(C31*$C$7/100))</f>
        <v>0.0045</v>
      </c>
      <c r="S31" s="526" t="n">
        <f aca="false">IF(OR(ISTEXT(H31),R31=0),"",IF(R31&lt;0.1,1,IF(R31&lt;1,2,IF(R31&lt;10,3,IF(R31&lt;50,4,IF(R31&gt;=50,5,""))))))</f>
        <v>1</v>
      </c>
      <c r="T31" s="526" t="n">
        <f aca="false">IF(ISERROR(S31*J31),0,S31*J31)</f>
        <v>12</v>
      </c>
      <c r="U31" s="526" t="n">
        <f aca="false">IF(ISERROR(S31*J31*K31),0,S31*J31*K31)</f>
        <v>24</v>
      </c>
      <c r="V31" s="542" t="n">
        <f aca="false">IF(ISERROR(S31*K31),0,S31*K31)</f>
        <v>2</v>
      </c>
      <c r="W31" s="543"/>
      <c r="X31" s="544"/>
      <c r="Y31" s="529" t="str">
        <f aca="false">IF(AND(ISNUMBER(F31),OR(A31="",A31="!!!!!!")),"!!!!!!",IF(A31="new.cod","NEWCOD",IF(AND((Z31=""),ISTEXT(A31),A31&lt;&gt;"!!!!!!"),A31,IF(Z31="","",INDEX('liste reference'!$A$6:$A$1245,Z31)))))</f>
        <v>FISCRA</v>
      </c>
      <c r="Z31" s="511" t="n">
        <f aca="false">IF(ISERROR(MATCH(A31,'liste reference'!$A$6:$A$1245,0)),IF(ISERROR(MATCH(A31,'liste reference'!$B$6:$B$1245,0)),"",(MATCH(A31,'liste reference'!$B$6:$B$1245,0))),(MATCH(A31,'liste reference'!$A$6:$A$1245,0)))</f>
        <v>274</v>
      </c>
    </row>
    <row r="32" customFormat="false" ht="12.75" hidden="false" customHeight="false" outlineLevel="0" collapsed="false">
      <c r="A32" s="530" t="s">
        <v>1019</v>
      </c>
      <c r="B32" s="531" t="n">
        <v>0.005</v>
      </c>
      <c r="C32" s="532"/>
      <c r="D32" s="533" t="str">
        <f aca="false">IF(ISERROR(VLOOKUP($A32,'liste reference'!$A$6:$B$1245,2,0)),IF(ISERROR(VLOOKUP($A32,'liste reference'!$B$6:$B$1245,1,0)),"",VLOOKUP($A32,'liste reference'!$B$6:$B$1245,1,0)),VLOOKUP($A32,'liste reference'!$A$6:$B$1245,2,0))</f>
        <v>Leptodictyum riparium </v>
      </c>
      <c r="E32" s="534" t="e">
        <f aca="false">IF(D32="",0,VLOOKUP(D32,D$22:D31,1,0))</f>
        <v>#N/A</v>
      </c>
      <c r="F32" s="535" t="n">
        <f aca="false">IF(AND(OR(A32="",A32="!!!!!!"),B32="",C32=""),"",IF(OR(AND(B32="",C32=""),ISERROR(C32+B32)),"!!!",($B32*$B$7+$C32*$C$7)/100))</f>
        <v>0.0045</v>
      </c>
      <c r="G32" s="536" t="str">
        <f aca="false">IF(A32="","",IF(ISERROR(VLOOKUP($A32,'liste reference'!$A$6:$Q$1245,9,0)),IF(ISERROR(VLOOKUP($A32,'liste reference'!$B$6:$Q$1245,8,0)),"    -",VLOOKUP($A32,'liste reference'!$B$6:$Q$1245,8,0)),VLOOKUP($A32,'liste reference'!$A$6:$Q$1245,9,0)))</f>
        <v>BRm</v>
      </c>
      <c r="H32" s="537" t="n">
        <f aca="false">IF(A32="","x",IF(ISERROR(VLOOKUP($A32,'liste reference'!$A$6:$Q$1245,10,0)),IF(ISERROR(VLOOKUP($A32,'liste reference'!$B$6:$Q$1245,9,0)),"x",VLOOKUP($A32,'liste reference'!$B$6:$Q$1245,9,0)),VLOOKUP($A32,'liste reference'!$A$6:$Q$1245,10,0)))</f>
        <v>5</v>
      </c>
      <c r="I32" s="321" t="n">
        <f aca="false">IF(A32="","",1)</f>
        <v>1</v>
      </c>
      <c r="J32" s="538" t="n">
        <f aca="false">IF(ISNUMBER($H32),IF(ISERROR(VLOOKUP($A32,'liste reference'!$A$6:$Q$1245,6,0)),IF(ISERROR(VLOOKUP($A32,'liste reference'!$B$6:$Q$1245,5,0)),"nu",VLOOKUP($A32,'liste reference'!$B$6:$Q$1245,5,0)),VLOOKUP($A32,'liste reference'!$A$6:$Q$1245,6,0)),"nu")</f>
        <v>5</v>
      </c>
      <c r="K32" s="538" t="n">
        <f aca="false">IF(ISNUMBER($H32),IF(ISERROR(VLOOKUP($A32,'liste reference'!$A$6:$Q$1245,7,0)),IF(ISERROR(VLOOKUP($A32,'liste reference'!$B$6:$Q$1245,6,0)),"nu",VLOOKUP($A32,'liste reference'!$B$6:$Q$1245,6,0)),VLOOKUP($A32,'liste reference'!$A$6:$Q$1245,7,0)),"nu")</f>
        <v>2</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Leptodictyum riparium </v>
      </c>
      <c r="M32" s="539"/>
      <c r="N32" s="539"/>
      <c r="O32" s="539"/>
      <c r="P32" s="540" t="s">
        <v>3619</v>
      </c>
      <c r="Q32" s="541" t="n">
        <f aca="false">IF(OR($A32="NEWCOD",$A32="!!!!!!"),IF(X32="","NoCod",X32),IF($A32="","",IF(ISERROR(VLOOKUP($A32,'liste reference'!$A$6:$H$1245,8,FALSE())),IF(ISERROR(VLOOKUP($A32,'liste reference'!$B$6:$H$1245,7,FALSE())),"",VLOOKUP($A32,'liste reference'!$B$6:$H$1245,7,FALSE())),VLOOKUP($A32,'liste reference'!$A$6:$H$1245,8,FALSE()))))</f>
        <v>1244</v>
      </c>
      <c r="R32" s="525" t="n">
        <f aca="false">IF(ISTEXT(H32),"",(B32*$B$7/100)+(C32*$C$7/100))</f>
        <v>0.0045</v>
      </c>
      <c r="S32" s="526" t="n">
        <f aca="false">IF(OR(ISTEXT(H32),R32=0),"",IF(R32&lt;0.1,1,IF(R32&lt;1,2,IF(R32&lt;10,3,IF(R32&lt;50,4,IF(R32&gt;=50,5,""))))))</f>
        <v>1</v>
      </c>
      <c r="T32" s="526" t="n">
        <f aca="false">IF(ISERROR(S32*J32),0,S32*J32)</f>
        <v>5</v>
      </c>
      <c r="U32" s="526" t="n">
        <f aca="false">IF(ISERROR(S32*J32*K32),0,S32*J32*K32)</f>
        <v>10</v>
      </c>
      <c r="V32" s="542" t="n">
        <f aca="false">IF(ISERROR(S32*K32),0,S32*K32)</f>
        <v>2</v>
      </c>
      <c r="W32" s="543"/>
      <c r="X32" s="544"/>
      <c r="Y32" s="529" t="str">
        <f aca="false">IF(AND(ISNUMBER(F32),OR(A32="",A32="!!!!!!")),"!!!!!!",IF(A32="new.cod","NEWCOD",IF(AND((Z32=""),ISTEXT(A32),A32&lt;&gt;"!!!!!!"),A32,IF(Z32="","",INDEX('liste reference'!$A$6:$A$1245,Z32)))))</f>
        <v>LEORIP</v>
      </c>
      <c r="Z32" s="511" t="n">
        <f aca="false">IF(ISERROR(MATCH(A32,'liste reference'!$A$6:$A$1245,0)),IF(ISERROR(MATCH(A32,'liste reference'!$B$6:$B$1245,0)),"",(MATCH(A32,'liste reference'!$B$6:$B$1245,0))),(MATCH(A32,'liste reference'!$A$6:$A$1245,0)))</f>
        <v>319</v>
      </c>
    </row>
    <row r="33" customFormat="false" ht="12.75" hidden="false" customHeight="false" outlineLevel="0" collapsed="false">
      <c r="A33" s="530" t="s">
        <v>1300</v>
      </c>
      <c r="B33" s="531" t="n">
        <v>0.005</v>
      </c>
      <c r="C33" s="532"/>
      <c r="D33" s="533" t="str">
        <f aca="false">IF(ISERROR(VLOOKUP($A33,'liste reference'!$A$6:$B$1245,2,0)),IF(ISERROR(VLOOKUP($A33,'liste reference'!$B$6:$B$1245,1,0)),"",VLOOKUP($A33,'liste reference'!$B$6:$B$1245,1,0)),VLOOKUP($A33,'liste reference'!$A$6:$B$1245,2,0))</f>
        <v>Equisetum arvense</v>
      </c>
      <c r="E33" s="534" t="e">
        <f aca="false">IF(D33="",0,VLOOKUP(D33,D$22:D32,1,0))</f>
        <v>#N/A</v>
      </c>
      <c r="F33" s="535" t="n">
        <f aca="false">IF(AND(OR(A33="",A33="!!!!!!"),B33="",C33=""),"",IF(OR(AND(B33="",C33=""),ISERROR(C33+B33)),"!!!",($B33*$B$7+$C33*$C$7)/100))</f>
        <v>0.0045</v>
      </c>
      <c r="G33" s="536" t="str">
        <f aca="false">IF(A33="","",IF(ISERROR(VLOOKUP($A33,'liste reference'!$A$6:$Q$1245,9,0)),IF(ISERROR(VLOOKUP($A33,'liste reference'!$B$6:$Q$1245,8,0)),"    -",VLOOKUP($A33,'liste reference'!$B$6:$Q$1245,8,0)),VLOOKUP($A33,'liste reference'!$A$6:$Q$1245,9,0)))</f>
        <v>PTE</v>
      </c>
      <c r="H33" s="537" t="n">
        <f aca="false">IF(A33="","x",IF(ISERROR(VLOOKUP($A33,'liste reference'!$A$6:$Q$1245,10,0)),IF(ISERROR(VLOOKUP($A33,'liste reference'!$B$6:$Q$1245,9,0)),"x",VLOOKUP($A33,'liste reference'!$B$6:$Q$1245,9,0)),VLOOKUP($A33,'liste reference'!$A$6:$Q$1245,10,0)))</f>
        <v>6</v>
      </c>
      <c r="I33" s="321" t="n">
        <f aca="false">IF(A33="","",1)</f>
        <v>1</v>
      </c>
      <c r="J33" s="538" t="str">
        <f aca="false">IF(ISNUMBER($H33),IF(ISERROR(VLOOKUP($A33,'liste reference'!$A$6:$Q$1245,6,0)),IF(ISERROR(VLOOKUP($A33,'liste reference'!$B$6:$Q$1245,5,0)),"nu",VLOOKUP($A33,'liste reference'!$B$6:$Q$1245,5,0)),VLOOKUP($A33,'liste reference'!$A$6:$Q$1245,6,0)),"nu")</f>
        <v>nc</v>
      </c>
      <c r="K33" s="538" t="str">
        <f aca="false">IF(ISNUMBER($H33),IF(ISERROR(VLOOKUP($A33,'liste reference'!$A$6:$Q$1245,7,0)),IF(ISERROR(VLOOKUP($A33,'liste reference'!$B$6:$Q$1245,6,0)),"nu",VLOOKUP($A33,'liste reference'!$B$6:$Q$1245,6,0)),VLOOKUP($A33,'liste reference'!$A$6:$Q$1245,7,0)),"nu")</f>
        <v>nc</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Equisetum arvense</v>
      </c>
      <c r="M33" s="539"/>
      <c r="N33" s="539"/>
      <c r="O33" s="539"/>
      <c r="P33" s="540" t="s">
        <v>3619</v>
      </c>
      <c r="Q33" s="541" t="n">
        <f aca="false">IF(OR($A33="NEWCOD",$A33="!!!!!!"),IF(X33="","NoCod",X33),IF($A33="","",IF(ISERROR(VLOOKUP($A33,'liste reference'!$A$6:$H$1245,8,FALSE())),IF(ISERROR(VLOOKUP($A33,'liste reference'!$B$6:$H$1245,7,FALSE())),"",VLOOKUP($A33,'liste reference'!$B$6:$H$1245,7,FALSE())),VLOOKUP($A33,'liste reference'!$A$6:$H$1245,8,FALSE()))))</f>
        <v>1384</v>
      </c>
      <c r="R33" s="525" t="n">
        <f aca="false">IF(ISTEXT(H33),"",(B33*$B$7/100)+(C33*$C$7/100))</f>
        <v>0.0045</v>
      </c>
      <c r="S33" s="526" t="n">
        <f aca="false">IF(OR(ISTEXT(H33),R33=0),"",IF(R33&lt;0.1,1,IF(R33&lt;1,2,IF(R33&lt;10,3,IF(R33&lt;50,4,IF(R33&gt;=50,5,""))))))</f>
        <v>1</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EQUARV</v>
      </c>
      <c r="Z33" s="511" t="n">
        <f aca="false">IF(ISERROR(MATCH(A33,'liste reference'!$A$6:$A$1245,0)),IF(ISERROR(MATCH(A33,'liste reference'!$B$6:$B$1245,0)),"",(MATCH(A33,'liste reference'!$B$6:$B$1245,0))),(MATCH(A33,'liste reference'!$A$6:$A$1245,0)))</f>
        <v>407</v>
      </c>
    </row>
    <row r="34" customFormat="false" ht="12.75" hidden="false" customHeight="false" outlineLevel="0" collapsed="false">
      <c r="A34" s="530" t="s">
        <v>1541</v>
      </c>
      <c r="B34" s="531" t="n">
        <v>0.005</v>
      </c>
      <c r="C34" s="532"/>
      <c r="D34" s="533" t="str">
        <f aca="false">IF(ISERROR(VLOOKUP($A34,'liste reference'!$A$6:$B$1245,2,0)),IF(ISERROR(VLOOKUP($A34,'liste reference'!$B$6:$B$1245,1,0)),"",VLOOKUP($A34,'liste reference'!$B$6:$B$1245,1,0)),VLOOKUP($A34,'liste reference'!$A$6:$B$1245,2,0))</f>
        <v>Helosciadium nodiflorum </v>
      </c>
      <c r="E34" s="534" t="e">
        <f aca="false">IF(D34="",0,VLOOKUP(D34,D$22:D33,1,0))</f>
        <v>#N/A</v>
      </c>
      <c r="F34" s="535" t="n">
        <f aca="false">IF(AND(OR(A34="",A34="!!!!!!"),B34="",C34=""),"",IF(OR(AND(B34="",C34=""),ISERROR(C34+B34)),"!!!",($B34*$B$7+$C34*$C$7)/100))</f>
        <v>0.0045</v>
      </c>
      <c r="G34" s="536" t="str">
        <f aca="false">IF(A34="","",IF(ISERROR(VLOOKUP($A34,'liste reference'!$A$6:$Q$1245,9,0)),IF(ISERROR(VLOOKUP($A34,'liste reference'!$B$6:$Q$1245,8,0)),"    -",VLOOKUP($A34,'liste reference'!$B$6:$Q$1245,8,0)),VLOOKUP($A34,'liste reference'!$A$6:$Q$1245,9,0)))</f>
        <v>PHy</v>
      </c>
      <c r="H34" s="537" t="n">
        <f aca="false">IF(A34="","x",IF(ISERROR(VLOOKUP($A34,'liste reference'!$A$6:$Q$1245,10,0)),IF(ISERROR(VLOOKUP($A34,'liste reference'!$B$6:$Q$1245,9,0)),"x",VLOOKUP($A34,'liste reference'!$B$6:$Q$1245,9,0)),VLOOKUP($A34,'liste reference'!$A$6:$Q$1245,10,0)))</f>
        <v>7</v>
      </c>
      <c r="I34" s="321" t="n">
        <f aca="false">IF(A34="","",1)</f>
        <v>1</v>
      </c>
      <c r="J34" s="538" t="n">
        <f aca="false">IF(ISNUMBER($H34),IF(ISERROR(VLOOKUP($A34,'liste reference'!$A$6:$Q$1245,6,0)),IF(ISERROR(VLOOKUP($A34,'liste reference'!$B$6:$Q$1245,5,0)),"nu",VLOOKUP($A34,'liste reference'!$B$6:$Q$1245,5,0)),VLOOKUP($A34,'liste reference'!$A$6:$Q$1245,6,0)),"nu")</f>
        <v>10</v>
      </c>
      <c r="K34" s="538" t="n">
        <f aca="false">IF(ISNUMBER($H34),IF(ISERROR(VLOOKUP($A34,'liste reference'!$A$6:$Q$1245,7,0)),IF(ISERROR(VLOOKUP($A34,'liste reference'!$B$6:$Q$1245,6,0)),"nu",VLOOKUP($A34,'liste reference'!$B$6:$Q$1245,6,0)),VLOOKUP($A34,'liste reference'!$A$6:$Q$1245,7,0)),"nu")</f>
        <v>1</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Helosciadium nodiflorum </v>
      </c>
      <c r="M34" s="539"/>
      <c r="N34" s="539"/>
      <c r="O34" s="539"/>
      <c r="P34" s="540" t="s">
        <v>3619</v>
      </c>
      <c r="Q34" s="541" t="n">
        <f aca="false">IF(OR($A34="NEWCOD",$A34="!!!!!!"),IF(X34="","NoCod",X34),IF($A34="","",IF(ISERROR(VLOOKUP($A34,'liste reference'!$A$6:$H$1245,8,FALSE())),IF(ISERROR(VLOOKUP($A34,'liste reference'!$B$6:$H$1245,7,FALSE())),"",VLOOKUP($A34,'liste reference'!$B$6:$H$1245,7,FALSE())),VLOOKUP($A34,'liste reference'!$A$6:$H$1245,8,FALSE()))))</f>
        <v>30053</v>
      </c>
      <c r="R34" s="525" t="n">
        <f aca="false">IF(ISTEXT(H34),"",(B34*$B$7/100)+(C34*$C$7/100))</f>
        <v>0.0045</v>
      </c>
      <c r="S34" s="526" t="n">
        <f aca="false">IF(OR(ISTEXT(H34),R34=0),"",IF(R34&lt;0.1,1,IF(R34&lt;1,2,IF(R34&lt;10,3,IF(R34&lt;50,4,IF(R34&gt;=50,5,""))))))</f>
        <v>1</v>
      </c>
      <c r="T34" s="526" t="n">
        <f aca="false">IF(ISERROR(S34*J34),0,S34*J34)</f>
        <v>10</v>
      </c>
      <c r="U34" s="526" t="n">
        <f aca="false">IF(ISERROR(S34*J34*K34),0,S34*J34*K34)</f>
        <v>10</v>
      </c>
      <c r="V34" s="542" t="n">
        <f aca="false">IF(ISERROR(S34*K34),0,S34*K34)</f>
        <v>1</v>
      </c>
      <c r="W34" s="543"/>
      <c r="X34" s="544"/>
      <c r="Y34" s="529" t="str">
        <f aca="false">IF(AND(ISNUMBER(F34),OR(A34="",A34="!!!!!!")),"!!!!!!",IF(A34="new.cod","NEWCOD",IF(AND((Z34=""),ISTEXT(A34),A34&lt;&gt;"!!!!!!"),A34,IF(Z34="","",INDEX('liste reference'!$A$6:$A$1245,Z34)))))</f>
        <v>HELNOD</v>
      </c>
      <c r="Z34" s="511" t="n">
        <f aca="false">IF(ISERROR(MATCH(A34,'liste reference'!$A$6:$A$1245,0)),IF(ISERROR(MATCH(A34,'liste reference'!$B$6:$B$1245,0)),"",(MATCH(A34,'liste reference'!$B$6:$B$1245,0))),(MATCH(A34,'liste reference'!$A$6:$A$1245,0)))</f>
        <v>488</v>
      </c>
    </row>
    <row r="35" customFormat="false" ht="12.75" hidden="false" customHeight="false" outlineLevel="0" collapsed="false">
      <c r="A35" s="530" t="s">
        <v>1898</v>
      </c>
      <c r="B35" s="531" t="n">
        <v>0.2</v>
      </c>
      <c r="C35" s="532" t="n">
        <v>1</v>
      </c>
      <c r="D35" s="533" t="str">
        <f aca="false">IF(ISERROR(VLOOKUP($A35,'liste reference'!$A$6:$B$1245,2,0)),IF(ISERROR(VLOOKUP($A35,'liste reference'!$B$6:$B$1245,1,0)),"",VLOOKUP($A35,'liste reference'!$B$6:$B$1245,1,0)),VLOOKUP($A35,'liste reference'!$A$6:$B$1245,2,0))</f>
        <v>Ranunculus penicillatus var. penicillatus</v>
      </c>
      <c r="E35" s="534" t="e">
        <f aca="false">IF(D35="",0,VLOOKUP(D35,D$22:D34,1,0))</f>
        <v>#N/A</v>
      </c>
      <c r="F35" s="535" t="n">
        <f aca="false">IF(AND(OR(A35="",A35="!!!!!!"),B35="",C35=""),"",IF(OR(AND(B35="",C35=""),ISERROR(C35+B35)),"!!!",($B35*$B$7+$C35*$C$7)/100))</f>
        <v>0.28</v>
      </c>
      <c r="G35" s="536" t="str">
        <f aca="false">IF(A35="","",IF(ISERROR(VLOOKUP($A35,'liste reference'!$A$6:$Q$1245,9,0)),IF(ISERROR(VLOOKUP($A35,'liste reference'!$B$6:$Q$1245,8,0)),"    -",VLOOKUP($A35,'liste reference'!$B$6:$Q$1245,8,0)),VLOOKUP($A35,'liste reference'!$A$6:$Q$1245,9,0)))</f>
        <v>PHy</v>
      </c>
      <c r="H35" s="537" t="n">
        <f aca="false">IF(A35="","x",IF(ISERROR(VLOOKUP($A35,'liste reference'!$A$6:$Q$1245,10,0)),IF(ISERROR(VLOOKUP($A35,'liste reference'!$B$6:$Q$1245,9,0)),"x",VLOOKUP($A35,'liste reference'!$B$6:$Q$1245,9,0)),VLOOKUP($A35,'liste reference'!$A$6:$Q$1245,10,0)))</f>
        <v>7</v>
      </c>
      <c r="I35" s="321" t="n">
        <f aca="false">IF(A35="","",1)</f>
        <v>1</v>
      </c>
      <c r="J35" s="538" t="n">
        <f aca="false">IF(ISNUMBER($H35),IF(ISERROR(VLOOKUP($A35,'liste reference'!$A$6:$Q$1245,6,0)),IF(ISERROR(VLOOKUP($A35,'liste reference'!$B$6:$Q$1245,5,0)),"nu",VLOOKUP($A35,'liste reference'!$B$6:$Q$1245,5,0)),VLOOKUP($A35,'liste reference'!$A$6:$Q$1245,6,0)),"nu")</f>
        <v>12</v>
      </c>
      <c r="K35" s="538" t="n">
        <f aca="false">IF(ISNUMBER($H35),IF(ISERROR(VLOOKUP($A35,'liste reference'!$A$6:$Q$1245,7,0)),IF(ISERROR(VLOOKUP($A35,'liste reference'!$B$6:$Q$1245,6,0)),"nu",VLOOKUP($A35,'liste reference'!$B$6:$Q$1245,6,0)),VLOOKUP($A35,'liste reference'!$A$6:$Q$1245,7,0)),"nu")</f>
        <v>1</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Ranunculus penicillatus var. penicillatus</v>
      </c>
      <c r="M35" s="539"/>
      <c r="N35" s="539"/>
      <c r="O35" s="539"/>
      <c r="P35" s="540" t="s">
        <v>3619</v>
      </c>
      <c r="Q35" s="541" t="n">
        <f aca="false">IF(OR($A35="NEWCOD",$A35="!!!!!!"),IF(X35="","NoCod",X35),IF($A35="","",IF(ISERROR(VLOOKUP($A35,'liste reference'!$A$6:$H$1245,8,FALSE())),IF(ISERROR(VLOOKUP($A35,'liste reference'!$B$6:$H$1245,7,FALSE())),"",VLOOKUP($A35,'liste reference'!$B$6:$H$1245,7,FALSE())),VLOOKUP($A35,'liste reference'!$A$6:$H$1245,8,FALSE()))))</f>
        <v>19976</v>
      </c>
      <c r="R35" s="525" t="n">
        <f aca="false">IF(ISTEXT(H35),"",(B35*$B$7/100)+(C35*$C$7/100))</f>
        <v>0.28</v>
      </c>
      <c r="S35" s="526" t="n">
        <f aca="false">IF(OR(ISTEXT(H35),R35=0),"",IF(R35&lt;0.1,1,IF(R35&lt;1,2,IF(R35&lt;10,3,IF(R35&lt;50,4,IF(R35&gt;=50,5,""))))))</f>
        <v>2</v>
      </c>
      <c r="T35" s="526" t="n">
        <f aca="false">IF(ISERROR(S35*J35),0,S35*J35)</f>
        <v>24</v>
      </c>
      <c r="U35" s="526" t="n">
        <f aca="false">IF(ISERROR(S35*J35*K35),0,S35*J35*K35)</f>
        <v>24</v>
      </c>
      <c r="V35" s="542" t="n">
        <f aca="false">IF(ISERROR(S35*K35),0,S35*K35)</f>
        <v>2</v>
      </c>
      <c r="W35" s="543"/>
      <c r="X35" s="544"/>
      <c r="Y35" s="529" t="str">
        <f aca="false">IF(AND(ISNUMBER(F35),OR(A35="",A35="!!!!!!")),"!!!!!!",IF(A35="new.cod","NEWCOD",IF(AND((Z35=""),ISTEXT(A35),A35&lt;&gt;"!!!!!!"),A35,IF(Z35="","",INDEX('liste reference'!$A$6:$A$1245,Z35)))))</f>
        <v>RANPEE</v>
      </c>
      <c r="Z35" s="511" t="n">
        <f aca="false">IF(ISERROR(MATCH(A35,'liste reference'!$A$6:$A$1245,0)),IF(ISERROR(MATCH(A35,'liste reference'!$B$6:$B$1245,0)),"",(MATCH(A35,'liste reference'!$B$6:$B$1245,0))),(MATCH(A35,'liste reference'!$A$6:$A$1245,0)))</f>
        <v>616</v>
      </c>
    </row>
    <row r="36" customFormat="false" ht="12.75" hidden="false" customHeight="false" outlineLevel="0" collapsed="false">
      <c r="A36" s="530" t="s">
        <v>2050</v>
      </c>
      <c r="B36" s="531" t="n">
        <v>0.05</v>
      </c>
      <c r="C36" s="532" t="n">
        <v>0.25</v>
      </c>
      <c r="D36" s="533" t="str">
        <f aca="false">IF(ISERROR(VLOOKUP($A36,'liste reference'!$A$6:$B$1245,2,0)),IF(ISERROR(VLOOKUP($A36,'liste reference'!$B$6:$B$1245,1,0)),"",VLOOKUP($A36,'liste reference'!$B$6:$B$1245,1,0)),VLOOKUP($A36,'liste reference'!$A$6:$B$1245,2,0))</f>
        <v>Agrostis stolonifera</v>
      </c>
      <c r="E36" s="534" t="e">
        <f aca="false">IF(D36="",0,VLOOKUP(D36,D$22:D35,1,0))</f>
        <v>#N/A</v>
      </c>
      <c r="F36" s="535" t="n">
        <f aca="false">IF(AND(OR(A36="",A36="!!!!!!"),B36="",C36=""),"",IF(OR(AND(B36="",C36=""),ISERROR(C36+B36)),"!!!",($B36*$B$7+$C36*$C$7)/100))</f>
        <v>0.07</v>
      </c>
      <c r="G36" s="536" t="str">
        <f aca="false">IF(A36="","",IF(ISERROR(VLOOKUP($A36,'liste reference'!$A$6:$Q$1245,9,0)),IF(ISERROR(VLOOKUP($A36,'liste reference'!$B$6:$Q$1245,8,0)),"    -",VLOOKUP($A36,'liste reference'!$B$6:$Q$1245,8,0)),VLOOKUP($A36,'liste reference'!$A$6:$Q$1245,9,0)))</f>
        <v>PHe</v>
      </c>
      <c r="H36" s="537" t="n">
        <f aca="false">IF(A36="","x",IF(ISERROR(VLOOKUP($A36,'liste reference'!$A$6:$Q$1245,10,0)),IF(ISERROR(VLOOKUP($A36,'liste reference'!$B$6:$Q$1245,9,0)),"x",VLOOKUP($A36,'liste reference'!$B$6:$Q$1245,9,0)),VLOOKUP($A36,'liste reference'!$A$6:$Q$1245,10,0)))</f>
        <v>8</v>
      </c>
      <c r="I36" s="321" t="n">
        <f aca="false">IF(A36="","",1)</f>
        <v>1</v>
      </c>
      <c r="J36" s="538" t="n">
        <f aca="false">IF(ISNUMBER($H36),IF(ISERROR(VLOOKUP($A36,'liste reference'!$A$6:$Q$1245,6,0)),IF(ISERROR(VLOOKUP($A36,'liste reference'!$B$6:$Q$1245,5,0)),"nu",VLOOKUP($A36,'liste reference'!$B$6:$Q$1245,5,0)),VLOOKUP($A36,'liste reference'!$A$6:$Q$1245,6,0)),"nu")</f>
        <v>10</v>
      </c>
      <c r="K36" s="538" t="n">
        <f aca="false">IF(ISNUMBER($H36),IF(ISERROR(VLOOKUP($A36,'liste reference'!$A$6:$Q$1245,7,0)),IF(ISERROR(VLOOKUP($A36,'liste reference'!$B$6:$Q$1245,6,0)),"nu",VLOOKUP($A36,'liste reference'!$B$6:$Q$1245,6,0)),VLOOKUP($A36,'liste reference'!$A$6:$Q$1245,7,0)),"nu")</f>
        <v>1</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Agrostis stolonifera</v>
      </c>
      <c r="M36" s="539"/>
      <c r="N36" s="539"/>
      <c r="O36" s="539"/>
      <c r="P36" s="540" t="s">
        <v>3619</v>
      </c>
      <c r="Q36" s="541" t="n">
        <f aca="false">IF(OR($A36="NEWCOD",$A36="!!!!!!"),IF(X36="","NoCod",X36),IF($A36="","",IF(ISERROR(VLOOKUP($A36,'liste reference'!$A$6:$H$1245,8,FALSE())),IF(ISERROR(VLOOKUP($A36,'liste reference'!$B$6:$H$1245,7,FALSE())),"",VLOOKUP($A36,'liste reference'!$B$6:$H$1245,7,FALSE())),VLOOKUP($A36,'liste reference'!$A$6:$H$1245,8,FALSE()))))</f>
        <v>1543</v>
      </c>
      <c r="R36" s="525" t="n">
        <f aca="false">IF(ISTEXT(H36),"",(B36*$B$7/100)+(C36*$C$7/100))</f>
        <v>0.07</v>
      </c>
      <c r="S36" s="526" t="n">
        <f aca="false">IF(OR(ISTEXT(H36),R36=0),"",IF(R36&lt;0.1,1,IF(R36&lt;1,2,IF(R36&lt;10,3,IF(R36&lt;50,4,IF(R36&gt;=50,5,""))))))</f>
        <v>1</v>
      </c>
      <c r="T36" s="526" t="n">
        <f aca="false">IF(ISERROR(S36*J36),0,S36*J36)</f>
        <v>10</v>
      </c>
      <c r="U36" s="526" t="n">
        <f aca="false">IF(ISERROR(S36*J36*K36),0,S36*J36*K36)</f>
        <v>10</v>
      </c>
      <c r="V36" s="542" t="n">
        <f aca="false">IF(ISERROR(S36*K36),0,S36*K36)</f>
        <v>1</v>
      </c>
      <c r="W36" s="543"/>
      <c r="X36" s="544"/>
      <c r="Y36" s="529" t="str">
        <f aca="false">IF(AND(ISNUMBER(F36),OR(A36="",A36="!!!!!!")),"!!!!!!",IF(A36="new.cod","NEWCOD",IF(AND((Z36=""),ISTEXT(A36),A36&lt;&gt;"!!!!!!"),A36,IF(Z36="","",INDEX('liste reference'!$A$6:$A$1245,Z36)))))</f>
        <v>AGRSTO</v>
      </c>
      <c r="Z36" s="511" t="n">
        <f aca="false">IF(ISERROR(MATCH(A36,'liste reference'!$A$6:$A$1245,0)),IF(ISERROR(MATCH(A36,'liste reference'!$B$6:$B$1245,0)),"",(MATCH(A36,'liste reference'!$B$6:$B$1245,0))),(MATCH(A36,'liste reference'!$A$6:$A$1245,0)))</f>
        <v>674</v>
      </c>
    </row>
    <row r="37" customFormat="false" ht="12.75" hidden="false" customHeight="false" outlineLevel="0" collapsed="false">
      <c r="A37" s="530" t="s">
        <v>2334</v>
      </c>
      <c r="B37" s="531" t="n">
        <v>0.005</v>
      </c>
      <c r="C37" s="532"/>
      <c r="D37" s="533" t="str">
        <f aca="false">IF(ISERROR(VLOOKUP($A37,'liste reference'!$A$6:$B$1245,2,0)),IF(ISERROR(VLOOKUP($A37,'liste reference'!$B$6:$B$1245,1,0)),"",VLOOKUP($A37,'liste reference'!$B$6:$B$1245,1,0)),VLOOKUP($A37,'liste reference'!$A$6:$B$1245,2,0))</f>
        <v>Nasturtium officinale</v>
      </c>
      <c r="E37" s="534" t="e">
        <f aca="false">IF(D37="",0,VLOOKUP(D37,D$22:D36,1,0))</f>
        <v>#N/A</v>
      </c>
      <c r="F37" s="535" t="n">
        <f aca="false">IF(AND(OR(A37="",A37="!!!!!!"),B37="",C37=""),"",IF(OR(AND(B37="",C37=""),ISERROR(C37+B37)),"!!!",($B37*$B$7+$C37*$C$7)/100))</f>
        <v>0.0045</v>
      </c>
      <c r="G37" s="536" t="str">
        <f aca="false">IF(A37="","",IF(ISERROR(VLOOKUP($A37,'liste reference'!$A$6:$Q$1245,9,0)),IF(ISERROR(VLOOKUP($A37,'liste reference'!$B$6:$Q$1245,8,0)),"    -",VLOOKUP($A37,'liste reference'!$B$6:$Q$1245,8,0)),VLOOKUP($A37,'liste reference'!$A$6:$Q$1245,9,0)))</f>
        <v>PHe</v>
      </c>
      <c r="H37" s="537" t="n">
        <f aca="false">IF(A37="","x",IF(ISERROR(VLOOKUP($A37,'liste reference'!$A$6:$Q$1245,10,0)),IF(ISERROR(VLOOKUP($A37,'liste reference'!$B$6:$Q$1245,9,0)),"x",VLOOKUP($A37,'liste reference'!$B$6:$Q$1245,9,0)),VLOOKUP($A37,'liste reference'!$A$6:$Q$1245,10,0)))</f>
        <v>8</v>
      </c>
      <c r="I37" s="321" t="n">
        <f aca="false">IF(A37="","",1)</f>
        <v>1</v>
      </c>
      <c r="J37" s="538" t="n">
        <f aca="false">IF(ISNUMBER($H37),IF(ISERROR(VLOOKUP($A37,'liste reference'!$A$6:$Q$1245,6,0)),IF(ISERROR(VLOOKUP($A37,'liste reference'!$B$6:$Q$1245,5,0)),"nu",VLOOKUP($A37,'liste reference'!$B$6:$Q$1245,5,0)),VLOOKUP($A37,'liste reference'!$A$6:$Q$1245,6,0)),"nu")</f>
        <v>11</v>
      </c>
      <c r="K37" s="538" t="n">
        <f aca="false">IF(ISNUMBER($H37),IF(ISERROR(VLOOKUP($A37,'liste reference'!$A$6:$Q$1245,7,0)),IF(ISERROR(VLOOKUP($A37,'liste reference'!$B$6:$Q$1245,6,0)),"nu",VLOOKUP($A37,'liste reference'!$B$6:$Q$1245,6,0)),VLOOKUP($A37,'liste reference'!$A$6:$Q$1245,7,0)),"nu")</f>
        <v>1</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Nasturtium officinale</v>
      </c>
      <c r="M37" s="539"/>
      <c r="N37" s="539"/>
      <c r="O37" s="539"/>
      <c r="P37" s="540" t="s">
        <v>3619</v>
      </c>
      <c r="Q37" s="541" t="n">
        <f aca="false">IF(OR($A37="NEWCOD",$A37="!!!!!!"),IF(X37="","NoCod",X37),IF($A37="","",IF(ISERROR(VLOOKUP($A37,'liste reference'!$A$6:$H$1245,8,FALSE())),IF(ISERROR(VLOOKUP($A37,'liste reference'!$B$6:$H$1245,7,FALSE())),"",VLOOKUP($A37,'liste reference'!$B$6:$H$1245,7,FALSE())),VLOOKUP($A37,'liste reference'!$A$6:$H$1245,8,FALSE()))))</f>
        <v>1763</v>
      </c>
      <c r="R37" s="525" t="n">
        <f aca="false">IF(ISTEXT(H37),"",(B37*$B$7/100)+(C37*$C$7/100))</f>
        <v>0.0045</v>
      </c>
      <c r="S37" s="526" t="n">
        <f aca="false">IF(OR(ISTEXT(H37),R37=0),"",IF(R37&lt;0.1,1,IF(R37&lt;1,2,IF(R37&lt;10,3,IF(R37&lt;50,4,IF(R37&gt;=50,5,""))))))</f>
        <v>1</v>
      </c>
      <c r="T37" s="526" t="n">
        <f aca="false">IF(ISERROR(S37*J37),0,S37*J37)</f>
        <v>11</v>
      </c>
      <c r="U37" s="526" t="n">
        <f aca="false">IF(ISERROR(S37*J37*K37),0,S37*J37*K37)</f>
        <v>11</v>
      </c>
      <c r="V37" s="542" t="n">
        <f aca="false">IF(ISERROR(S37*K37),0,S37*K37)</f>
        <v>1</v>
      </c>
      <c r="W37" s="543"/>
      <c r="X37" s="544"/>
      <c r="Y37" s="529" t="str">
        <f aca="false">IF(AND(ISNUMBER(F37),OR(A37="",A37="!!!!!!")),"!!!!!!",IF(A37="new.cod","NEWCOD",IF(AND((Z37=""),ISTEXT(A37),A37&lt;&gt;"!!!!!!"),A37,IF(Z37="","",INDEX('liste reference'!$A$6:$A$1245,Z37)))))</f>
        <v>NASOFF</v>
      </c>
      <c r="Z37" s="511" t="n">
        <f aca="false">IF(ISERROR(MATCH(A37,'liste reference'!$A$6:$A$1245,0)),IF(ISERROR(MATCH(A37,'liste reference'!$B$6:$B$1245,0)),"",(MATCH(A37,'liste reference'!$B$6:$B$1245,0))),(MATCH(A37,'liste reference'!$A$6:$A$1245,0)))</f>
        <v>770</v>
      </c>
    </row>
    <row r="38" customFormat="false" ht="12.75" hidden="false" customHeight="false" outlineLevel="0" collapsed="false">
      <c r="A38" s="530" t="s">
        <v>2340</v>
      </c>
      <c r="B38" s="531" t="n">
        <v>0.005</v>
      </c>
      <c r="C38" s="532"/>
      <c r="D38" s="533" t="str">
        <f aca="false">IF(ISERROR(VLOOKUP($A38,'liste reference'!$A$6:$B$1245,2,0)),IF(ISERROR(VLOOKUP($A38,'liste reference'!$B$6:$B$1245,1,0)),"",VLOOKUP($A38,'liste reference'!$B$6:$B$1245,1,0)),VLOOKUP($A38,'liste reference'!$A$6:$B$1245,2,0))</f>
        <v>Phalaris arundinacea</v>
      </c>
      <c r="E38" s="534" t="e">
        <f aca="false">IF(D38="",0,VLOOKUP(D38,D$22:D37,1,0))</f>
        <v>#N/A</v>
      </c>
      <c r="F38" s="535" t="n">
        <f aca="false">IF(AND(OR(A38="",A38="!!!!!!"),B38="",C38=""),"",IF(OR(AND(B38="",C38=""),ISERROR(C38+B38)),"!!!",($B38*$B$7+$C38*$C$7)/100))</f>
        <v>0.0045</v>
      </c>
      <c r="G38" s="536" t="str">
        <f aca="false">IF(A38="","",IF(ISERROR(VLOOKUP($A38,'liste reference'!$A$6:$Q$1245,9,0)),IF(ISERROR(VLOOKUP($A38,'liste reference'!$B$6:$Q$1245,8,0)),"    -",VLOOKUP($A38,'liste reference'!$B$6:$Q$1245,8,0)),VLOOKUP($A38,'liste reference'!$A$6:$Q$1245,9,0)))</f>
        <v>PHe</v>
      </c>
      <c r="H38" s="537" t="n">
        <f aca="false">IF(A38="","x",IF(ISERROR(VLOOKUP($A38,'liste reference'!$A$6:$Q$1245,10,0)),IF(ISERROR(VLOOKUP($A38,'liste reference'!$B$6:$Q$1245,9,0)),"x",VLOOKUP($A38,'liste reference'!$B$6:$Q$1245,9,0)),VLOOKUP($A38,'liste reference'!$A$6:$Q$1245,10,0)))</f>
        <v>8</v>
      </c>
      <c r="I38" s="321" t="n">
        <f aca="false">IF(A38="","",1)</f>
        <v>1</v>
      </c>
      <c r="J38" s="538" t="n">
        <f aca="false">IF(ISNUMBER($H38),IF(ISERROR(VLOOKUP($A38,'liste reference'!$A$6:$Q$1245,6,0)),IF(ISERROR(VLOOKUP($A38,'liste reference'!$B$6:$Q$1245,5,0)),"nu",VLOOKUP($A38,'liste reference'!$B$6:$Q$1245,5,0)),VLOOKUP($A38,'liste reference'!$A$6:$Q$1245,6,0)),"nu")</f>
        <v>10</v>
      </c>
      <c r="K38" s="538" t="n">
        <f aca="false">IF(ISNUMBER($H38),IF(ISERROR(VLOOKUP($A38,'liste reference'!$A$6:$Q$1245,7,0)),IF(ISERROR(VLOOKUP($A38,'liste reference'!$B$6:$Q$1245,6,0)),"nu",VLOOKUP($A38,'liste reference'!$B$6:$Q$1245,6,0)),VLOOKUP($A38,'liste reference'!$A$6:$Q$1245,7,0)),"nu")</f>
        <v>1</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Phalaris arundinacea</v>
      </c>
      <c r="M38" s="539"/>
      <c r="N38" s="539"/>
      <c r="O38" s="539"/>
      <c r="P38" s="540" t="s">
        <v>3619</v>
      </c>
      <c r="Q38" s="541" t="n">
        <f aca="false">IF(OR($A38="NEWCOD",$A38="!!!!!!"),IF(X38="","NoCod",X38),IF($A38="","",IF(ISERROR(VLOOKUP($A38,'liste reference'!$A$6:$H$1245,8,FALSE())),IF(ISERROR(VLOOKUP($A38,'liste reference'!$B$6:$H$1245,7,FALSE())),"",VLOOKUP($A38,'liste reference'!$B$6:$H$1245,7,FALSE())),VLOOKUP($A38,'liste reference'!$A$6:$H$1245,8,FALSE()))))</f>
        <v>1577</v>
      </c>
      <c r="R38" s="525" t="n">
        <f aca="false">IF(ISTEXT(H38),"",(B38*$B$7/100)+(C38*$C$7/100))</f>
        <v>0.0045</v>
      </c>
      <c r="S38" s="526" t="n">
        <f aca="false">IF(OR(ISTEXT(H38),R38=0),"",IF(R38&lt;0.1,1,IF(R38&lt;1,2,IF(R38&lt;10,3,IF(R38&lt;50,4,IF(R38&gt;=50,5,""))))))</f>
        <v>1</v>
      </c>
      <c r="T38" s="526" t="n">
        <f aca="false">IF(ISERROR(S38*J38),0,S38*J38)</f>
        <v>10</v>
      </c>
      <c r="U38" s="526" t="n">
        <f aca="false">IF(ISERROR(S38*J38*K38),0,S38*J38*K38)</f>
        <v>10</v>
      </c>
      <c r="V38" s="542" t="n">
        <f aca="false">IF(ISERROR(S38*K38),0,S38*K38)</f>
        <v>1</v>
      </c>
      <c r="W38" s="543"/>
      <c r="X38" s="544"/>
      <c r="Y38" s="529" t="str">
        <f aca="false">IF(AND(ISNUMBER(F38),OR(A38="",A38="!!!!!!")),"!!!!!!",IF(A38="new.cod","NEWCOD",IF(AND((Z38=""),ISTEXT(A38),A38&lt;&gt;"!!!!!!"),A38,IF(Z38="","",INDEX('liste reference'!$A$6:$A$1245,Z38)))))</f>
        <v>PHAARU</v>
      </c>
      <c r="Z38" s="511" t="n">
        <f aca="false">IF(ISERROR(MATCH(A38,'liste reference'!$A$6:$A$1245,0)),IF(ISERROR(MATCH(A38,'liste reference'!$B$6:$B$1245,0)),"",(MATCH(A38,'liste reference'!$B$6:$B$1245,0))),(MATCH(A38,'liste reference'!$A$6:$A$1245,0)))</f>
        <v>773</v>
      </c>
    </row>
    <row r="39" customFormat="false" ht="12.75" hidden="false" customHeight="false" outlineLevel="0" collapsed="false">
      <c r="A39" s="530" t="s">
        <v>2504</v>
      </c>
      <c r="B39" s="531" t="n">
        <v>0.005</v>
      </c>
      <c r="C39" s="532"/>
      <c r="D39" s="533" t="str">
        <f aca="false">IF(ISERROR(VLOOKUP($A39,'liste reference'!$A$6:$B$1245,2,0)),IF(ISERROR(VLOOKUP($A39,'liste reference'!$B$6:$B$1245,1,0)),"",VLOOKUP($A39,'liste reference'!$B$6:$B$1245,1,0)),VLOOKUP($A39,'liste reference'!$A$6:$B$1245,2,0))</f>
        <v>Bidens frondosa</v>
      </c>
      <c r="E39" s="534" t="e">
        <f aca="false">IF(D39="",0,VLOOKUP(D39,D$22:D38,1,0))</f>
        <v>#N/A</v>
      </c>
      <c r="F39" s="535" t="n">
        <f aca="false">IF(AND(OR(A39="",A39="!!!!!!"),B39="",C39=""),"",IF(OR(AND(B39="",C39=""),ISERROR(C39+B39)),"!!!",($B39*$B$7+$C39*$C$7)/100))</f>
        <v>0.0045</v>
      </c>
      <c r="G39" s="536" t="str">
        <f aca="false">IF(A39="","",IF(ISERROR(VLOOKUP($A39,'liste reference'!$A$6:$Q$1245,9,0)),IF(ISERROR(VLOOKUP($A39,'liste reference'!$B$6:$Q$1245,8,0)),"    -",VLOOKUP($A39,'liste reference'!$B$6:$Q$1245,8,0)),VLOOKUP($A39,'liste reference'!$A$6:$Q$1245,9,0)))</f>
        <v>PHg</v>
      </c>
      <c r="H39" s="537" t="n">
        <f aca="false">IF(A39="","x",IF(ISERROR(VLOOKUP($A39,'liste reference'!$A$6:$Q$1245,10,0)),IF(ISERROR(VLOOKUP($A39,'liste reference'!$B$6:$Q$1245,9,0)),"x",VLOOKUP($A39,'liste reference'!$B$6:$Q$1245,9,0)),VLOOKUP($A39,'liste reference'!$A$6:$Q$1245,10,0)))</f>
        <v>9</v>
      </c>
      <c r="I39" s="321" t="n">
        <f aca="false">IF(A39="","",1)</f>
        <v>1</v>
      </c>
      <c r="J39" s="538" t="str">
        <f aca="false">IF(ISNUMBER($H39),IF(ISERROR(VLOOKUP($A39,'liste reference'!$A$6:$Q$1245,6,0)),IF(ISERROR(VLOOKUP($A39,'liste reference'!$B$6:$Q$1245,5,0)),"nu",VLOOKUP($A39,'liste reference'!$B$6:$Q$1245,5,0)),VLOOKUP($A39,'liste reference'!$A$6:$Q$1245,6,0)),"nu")</f>
        <v>nc</v>
      </c>
      <c r="K39" s="538" t="str">
        <f aca="false">IF(ISNUMBER($H39),IF(ISERROR(VLOOKUP($A39,'liste reference'!$A$6:$Q$1245,7,0)),IF(ISERROR(VLOOKUP($A39,'liste reference'!$B$6:$Q$1245,6,0)),"nu",VLOOKUP($A39,'liste reference'!$B$6:$Q$1245,6,0)),VLOOKUP($A39,'liste reference'!$A$6:$Q$1245,7,0)),"nu")</f>
        <v>nc</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Bidens frondosa</v>
      </c>
      <c r="M39" s="539"/>
      <c r="N39" s="539"/>
      <c r="O39" s="539"/>
      <c r="P39" s="540" t="s">
        <v>3619</v>
      </c>
      <c r="Q39" s="541" t="n">
        <f aca="false">IF(OR($A39="NEWCOD",$A39="!!!!!!"),IF(X39="","NoCod",X39),IF($A39="","",IF(ISERROR(VLOOKUP($A39,'liste reference'!$A$6:$H$1245,8,FALSE())),IF(ISERROR(VLOOKUP($A39,'liste reference'!$B$6:$H$1245,7,FALSE())),"",VLOOKUP($A39,'liste reference'!$B$6:$H$1245,7,FALSE())),VLOOKUP($A39,'liste reference'!$A$6:$H$1245,8,FALSE()))))</f>
        <v>1727</v>
      </c>
      <c r="R39" s="525" t="n">
        <f aca="false">IF(ISTEXT(H39),"",(B39*$B$7/100)+(C39*$C$7/100))</f>
        <v>0.0045</v>
      </c>
      <c r="S39" s="526" t="n">
        <f aca="false">IF(OR(ISTEXT(H39),R39=0),"",IF(R39&lt;0.1,1,IF(R39&lt;1,2,IF(R39&lt;10,3,IF(R39&lt;50,4,IF(R39&gt;=50,5,""))))))</f>
        <v>1</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BIDFRO</v>
      </c>
      <c r="Z39" s="511" t="n">
        <f aca="false">IF(ISERROR(MATCH(A39,'liste reference'!$A$6:$A$1245,0)),IF(ISERROR(MATCH(A39,'liste reference'!$B$6:$B$1245,0)),"",(MATCH(A39,'liste reference'!$B$6:$B$1245,0))),(MATCH(A39,'liste reference'!$A$6:$A$1245,0)))</f>
        <v>836</v>
      </c>
    </row>
    <row r="40" customFormat="false" ht="12.75" hidden="false" customHeight="false" outlineLevel="0" collapsed="false">
      <c r="A40" s="530" t="s">
        <v>2636</v>
      </c>
      <c r="B40" s="531" t="n">
        <v>0.005</v>
      </c>
      <c r="C40" s="532"/>
      <c r="D40" s="533" t="str">
        <f aca="false">IF(ISERROR(VLOOKUP($A40,'liste reference'!$A$6:$B$1245,2,0)),IF(ISERROR(VLOOKUP($A40,'liste reference'!$B$6:$B$1245,1,0)),"",VLOOKUP($A40,'liste reference'!$B$6:$B$1245,1,0)),VLOOKUP($A40,'liste reference'!$A$6:$B$1245,2,0))</f>
        <v>Cyperus eragrostis</v>
      </c>
      <c r="E40" s="534" t="e">
        <f aca="false">IF(D40="",0,VLOOKUP(D40,D$22:D39,1,0))</f>
        <v>#N/A</v>
      </c>
      <c r="F40" s="535" t="n">
        <f aca="false">IF(AND(OR(A40="",A40="!!!!!!"),B40="",C40=""),"",IF(OR(AND(B40="",C40=""),ISERROR(C40+B40)),"!!!",($B40*$B$7+$C40*$C$7)/100))</f>
        <v>0.0045</v>
      </c>
      <c r="G40" s="536" t="str">
        <f aca="false">IF(A40="","",IF(ISERROR(VLOOKUP($A40,'liste reference'!$A$6:$Q$1245,9,0)),IF(ISERROR(VLOOKUP($A40,'liste reference'!$B$6:$Q$1245,8,0)),"    -",VLOOKUP($A40,'liste reference'!$B$6:$Q$1245,8,0)),VLOOKUP($A40,'liste reference'!$A$6:$Q$1245,9,0)))</f>
        <v>PHg</v>
      </c>
      <c r="H40" s="537" t="n">
        <f aca="false">IF(A40="","x",IF(ISERROR(VLOOKUP($A40,'liste reference'!$A$6:$Q$1245,10,0)),IF(ISERROR(VLOOKUP($A40,'liste reference'!$B$6:$Q$1245,9,0)),"x",VLOOKUP($A40,'liste reference'!$B$6:$Q$1245,9,0)),VLOOKUP($A40,'liste reference'!$A$6:$Q$1245,10,0)))</f>
        <v>9</v>
      </c>
      <c r="I40" s="321" t="n">
        <f aca="false">IF(A40="","",1)</f>
        <v>1</v>
      </c>
      <c r="J40" s="538" t="str">
        <f aca="false">IF(ISNUMBER($H40),IF(ISERROR(VLOOKUP($A40,'liste reference'!$A$6:$Q$1245,6,0)),IF(ISERROR(VLOOKUP($A40,'liste reference'!$B$6:$Q$1245,5,0)),"nu",VLOOKUP($A40,'liste reference'!$B$6:$Q$1245,5,0)),VLOOKUP($A40,'liste reference'!$A$6:$Q$1245,6,0)),"nu")</f>
        <v>nc</v>
      </c>
      <c r="K40" s="538" t="str">
        <f aca="false">IF(ISNUMBER($H40),IF(ISERROR(VLOOKUP($A40,'liste reference'!$A$6:$Q$1245,7,0)),IF(ISERROR(VLOOKUP($A40,'liste reference'!$B$6:$Q$1245,6,0)),"nu",VLOOKUP($A40,'liste reference'!$B$6:$Q$1245,6,0)),VLOOKUP($A40,'liste reference'!$A$6:$Q$1245,7,0)),"nu")</f>
        <v>nc</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Cyperus eragrostis</v>
      </c>
      <c r="M40" s="539"/>
      <c r="N40" s="539"/>
      <c r="O40" s="539"/>
      <c r="P40" s="540" t="s">
        <v>3619</v>
      </c>
      <c r="Q40" s="541" t="n">
        <f aca="false">IF(OR($A40="NEWCOD",$A40="!!!!!!"),IF(X40="","NoCod",X40),IF($A40="","",IF(ISERROR(VLOOKUP($A40,'liste reference'!$A$6:$H$1245,8,FALSE())),IF(ISERROR(VLOOKUP($A40,'liste reference'!$B$6:$H$1245,7,FALSE())),"",VLOOKUP($A40,'liste reference'!$B$6:$H$1245,7,FALSE())),VLOOKUP($A40,'liste reference'!$A$6:$H$1245,8,FALSE()))))</f>
        <v>19611</v>
      </c>
      <c r="R40" s="525" t="n">
        <f aca="false">IF(ISTEXT(H40),"",(B40*$B$7/100)+(C40*$C$7/100))</f>
        <v>0.0045</v>
      </c>
      <c r="S40" s="526" t="n">
        <f aca="false">IF(OR(ISTEXT(H40),R40=0),"",IF(R40&lt;0.1,1,IF(R40&lt;1,2,IF(R40&lt;10,3,IF(R40&lt;50,4,IF(R40&gt;=50,5,""))))))</f>
        <v>1</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CYPERA</v>
      </c>
      <c r="Z40" s="511" t="n">
        <f aca="false">IF(ISERROR(MATCH(A40,'liste reference'!$A$6:$A$1245,0)),IF(ISERROR(MATCH(A40,'liste reference'!$B$6:$B$1245,0)),"",(MATCH(A40,'liste reference'!$B$6:$B$1245,0))),(MATCH(A40,'liste reference'!$A$6:$A$1245,0)))</f>
        <v>889</v>
      </c>
    </row>
    <row r="41" customFormat="false" ht="12.75" hidden="false" customHeight="false" outlineLevel="0" collapsed="false">
      <c r="A41" s="530" t="s">
        <v>2774</v>
      </c>
      <c r="B41" s="531" t="n">
        <v>0.005</v>
      </c>
      <c r="C41" s="532"/>
      <c r="D41" s="533" t="str">
        <f aca="false">IF(ISERROR(VLOOKUP($A41,'liste reference'!$A$6:$B$1245,2,0)),IF(ISERROR(VLOOKUP($A41,'liste reference'!$B$6:$B$1245,1,0)),"",VLOOKUP($A41,'liste reference'!$B$6:$B$1245,1,0)),VLOOKUP($A41,'liste reference'!$A$6:$B$1245,2,0))</f>
        <v>Juncus articulatus</v>
      </c>
      <c r="E41" s="534" t="e">
        <f aca="false">IF(D41="",0,VLOOKUP(D41,D$22:D40,1,0))</f>
        <v>#N/A</v>
      </c>
      <c r="F41" s="535" t="n">
        <f aca="false">IF(AND(OR(A41="",A41="!!!!!!"),B41="",C41=""),"",IF(OR(AND(B41="",C41=""),ISERROR(C41+B41)),"!!!",($B41*$B$7+$C41*$C$7)/100))</f>
        <v>0.0045</v>
      </c>
      <c r="G41" s="536" t="str">
        <f aca="false">IF(A41="","",IF(ISERROR(VLOOKUP($A41,'liste reference'!$A$6:$Q$1245,9,0)),IF(ISERROR(VLOOKUP($A41,'liste reference'!$B$6:$Q$1245,8,0)),"    -",VLOOKUP($A41,'liste reference'!$B$6:$Q$1245,8,0)),VLOOKUP($A41,'liste reference'!$A$6:$Q$1245,9,0)))</f>
        <v>PHg</v>
      </c>
      <c r="H41" s="537" t="n">
        <f aca="false">IF(A41="","x",IF(ISERROR(VLOOKUP($A41,'liste reference'!$A$6:$Q$1245,10,0)),IF(ISERROR(VLOOKUP($A41,'liste reference'!$B$6:$Q$1245,9,0)),"x",VLOOKUP($A41,'liste reference'!$B$6:$Q$1245,9,0)),VLOOKUP($A41,'liste reference'!$A$6:$Q$1245,10,0)))</f>
        <v>9</v>
      </c>
      <c r="I41" s="321" t="n">
        <f aca="false">IF(A41="","",1)</f>
        <v>1</v>
      </c>
      <c r="J41" s="538" t="str">
        <f aca="false">IF(ISNUMBER($H41),IF(ISERROR(VLOOKUP($A41,'liste reference'!$A$6:$Q$1245,6,0)),IF(ISERROR(VLOOKUP($A41,'liste reference'!$B$6:$Q$1245,5,0)),"nu",VLOOKUP($A41,'liste reference'!$B$6:$Q$1245,5,0)),VLOOKUP($A41,'liste reference'!$A$6:$Q$1245,6,0)),"nu")</f>
        <v>nc</v>
      </c>
      <c r="K41" s="538" t="str">
        <f aca="false">IF(ISNUMBER($H41),IF(ISERROR(VLOOKUP($A41,'liste reference'!$A$6:$Q$1245,7,0)),IF(ISERROR(VLOOKUP($A41,'liste reference'!$B$6:$Q$1245,6,0)),"nu",VLOOKUP($A41,'liste reference'!$B$6:$Q$1245,6,0)),VLOOKUP($A41,'liste reference'!$A$6:$Q$1245,7,0)),"nu")</f>
        <v>nc</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Juncus articulatus</v>
      </c>
      <c r="M41" s="539"/>
      <c r="N41" s="539"/>
      <c r="O41" s="539"/>
      <c r="P41" s="540" t="s">
        <v>3619</v>
      </c>
      <c r="Q41" s="541" t="n">
        <f aca="false">IF(OR($A41="NEWCOD",$A41="!!!!!!"),IF(X41="","NoCod",X41),IF($A41="","",IF(ISERROR(VLOOKUP($A41,'liste reference'!$A$6:$H$1245,8,FALSE())),IF(ISERROR(VLOOKUP($A41,'liste reference'!$B$6:$H$1245,7,FALSE())),"",VLOOKUP($A41,'liste reference'!$B$6:$H$1245,7,FALSE())),VLOOKUP($A41,'liste reference'!$A$6:$H$1245,8,FALSE()))))</f>
        <v>1609</v>
      </c>
      <c r="R41" s="525" t="n">
        <f aca="false">IF(ISTEXT(H41),"",(B41*$B$7/100)+(C41*$C$7/100))</f>
        <v>0.0045</v>
      </c>
      <c r="S41" s="526" t="n">
        <f aca="false">IF(OR(ISTEXT(H41),R41=0),"",IF(R41&lt;0.1,1,IF(R41&lt;1,2,IF(R41&lt;10,3,IF(R41&lt;50,4,IF(R41&gt;=50,5,""))))))</f>
        <v>1</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JUNART</v>
      </c>
      <c r="Z41" s="511" t="n">
        <f aca="false">IF(ISERROR(MATCH(A41,'liste reference'!$A$6:$A$1245,0)),IF(ISERROR(MATCH(A41,'liste reference'!$B$6:$B$1245,0)),"",(MATCH(A41,'liste reference'!$B$6:$B$1245,0))),(MATCH(A41,'liste reference'!$A$6:$A$1245,0)))</f>
        <v>940</v>
      </c>
    </row>
    <row r="42" customFormat="false" ht="12.75" hidden="false" customHeight="false" outlineLevel="0" collapsed="false">
      <c r="A42" s="530" t="s">
        <v>3165</v>
      </c>
      <c r="B42" s="531" t="n">
        <v>0.005</v>
      </c>
      <c r="C42" s="532"/>
      <c r="D42" s="533" t="str">
        <f aca="false">IF(ISERROR(VLOOKUP($A42,'liste reference'!$A$6:$B$1245,2,0)),IF(ISERROR(VLOOKUP($A42,'liste reference'!$B$6:$B$1245,1,0)),"",VLOOKUP($A42,'liste reference'!$B$6:$B$1245,1,0)),VLOOKUP($A42,'liste reference'!$A$6:$B$1245,2,0))</f>
        <v>Artemisia vulgaris</v>
      </c>
      <c r="E42" s="534" t="e">
        <f aca="false">IF(D42="",0,VLOOKUP(D42,D$22:D41,1,0))</f>
        <v>#N/A</v>
      </c>
      <c r="F42" s="535" t="n">
        <f aca="false">IF(AND(OR(A42="",A42="!!!!!!"),B42="",C42=""),"",IF(OR(AND(B42="",C42=""),ISERROR(C42+B42)),"!!!",($B42*$B$7+$C42*$C$7)/100))</f>
        <v>0.0045</v>
      </c>
      <c r="G42" s="536" t="str">
        <f aca="false">IF(A42="","",IF(ISERROR(VLOOKUP($A42,'liste reference'!$A$6:$Q$1245,9,0)),IF(ISERROR(VLOOKUP($A42,'liste reference'!$B$6:$Q$1245,8,0)),"    -",VLOOKUP($A42,'liste reference'!$B$6:$Q$1245,8,0)),VLOOKUP($A42,'liste reference'!$A$6:$Q$1245,9,0)))</f>
        <v>PHx</v>
      </c>
      <c r="H42" s="537" t="n">
        <f aca="false">IF(A42="","x",IF(ISERROR(VLOOKUP($A42,'liste reference'!$A$6:$Q$1245,10,0)),IF(ISERROR(VLOOKUP($A42,'liste reference'!$B$6:$Q$1245,9,0)),"x",VLOOKUP($A42,'liste reference'!$B$6:$Q$1245,9,0)),VLOOKUP($A42,'liste reference'!$A$6:$Q$1245,10,0)))</f>
        <v>10</v>
      </c>
      <c r="I42" s="321" t="n">
        <f aca="false">IF(A42="","",1)</f>
        <v>1</v>
      </c>
      <c r="J42" s="538" t="str">
        <f aca="false">IF(ISNUMBER($H42),IF(ISERROR(VLOOKUP($A42,'liste reference'!$A$6:$Q$1245,6,0)),IF(ISERROR(VLOOKUP($A42,'liste reference'!$B$6:$Q$1245,5,0)),"nu",VLOOKUP($A42,'liste reference'!$B$6:$Q$1245,5,0)),VLOOKUP($A42,'liste reference'!$A$6:$Q$1245,6,0)),"nu")</f>
        <v>nc</v>
      </c>
      <c r="K42" s="538" t="str">
        <f aca="false">IF(ISNUMBER($H42),IF(ISERROR(VLOOKUP($A42,'liste reference'!$A$6:$Q$1245,7,0)),IF(ISERROR(VLOOKUP($A42,'liste reference'!$B$6:$Q$1245,6,0)),"nu",VLOOKUP($A42,'liste reference'!$B$6:$Q$1245,6,0)),VLOOKUP($A42,'liste reference'!$A$6:$Q$1245,7,0)),"nu")</f>
        <v>nc</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Artemisia vulgaris</v>
      </c>
      <c r="M42" s="539"/>
      <c r="N42" s="539"/>
      <c r="O42" s="539"/>
      <c r="P42" s="540" t="s">
        <v>3619</v>
      </c>
      <c r="Q42" s="541" t="n">
        <f aca="false">IF(OR($A42="NEWCOD",$A42="!!!!!!"),IF(X42="","NoCod",X42),IF($A42="","",IF(ISERROR(VLOOKUP($A42,'liste reference'!$A$6:$H$1245,8,FALSE())),IF(ISERROR(VLOOKUP($A42,'liste reference'!$B$6:$H$1245,7,FALSE())),"",VLOOKUP($A42,'liste reference'!$B$6:$H$1245,7,FALSE())),VLOOKUP($A42,'liste reference'!$A$6:$H$1245,8,FALSE()))))</f>
        <v>29915</v>
      </c>
      <c r="R42" s="525" t="n">
        <f aca="false">IF(ISTEXT(H42),"",(B42*$B$7/100)+(C42*$C$7/100))</f>
        <v>0.0045</v>
      </c>
      <c r="S42" s="526" t="n">
        <f aca="false">IF(OR(ISTEXT(H42),R42=0),"",IF(R42&lt;0.1,1,IF(R42&lt;1,2,IF(R42&lt;10,3,IF(R42&lt;50,4,IF(R42&gt;=50,5,""))))))</f>
        <v>1</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ARTVUL</v>
      </c>
      <c r="Z42" s="511" t="n">
        <f aca="false">IF(ISERROR(MATCH(A42,'liste reference'!$A$6:$A$1245,0)),IF(ISERROR(MATCH(A42,'liste reference'!$B$6:$B$1245,0)),"",(MATCH(A42,'liste reference'!$B$6:$B$1245,0))),(MATCH(A42,'liste reference'!$A$6:$A$1245,0)))</f>
        <v>1083</v>
      </c>
    </row>
    <row r="43" customFormat="false" ht="12.75" hidden="false" customHeight="false" outlineLevel="0" collapsed="false">
      <c r="A43" s="530" t="s">
        <v>3424</v>
      </c>
      <c r="B43" s="531"/>
      <c r="C43" s="532" t="n">
        <v>0.005</v>
      </c>
      <c r="D43" s="533" t="str">
        <f aca="false">IF(ISERROR(VLOOKUP($A43,'liste reference'!$A$6:$B$1245,2,0)),IF(ISERROR(VLOOKUP($A43,'liste reference'!$B$6:$B$1245,1,0)),"",VLOOKUP($A43,'liste reference'!$B$6:$B$1245,1,0)),VLOOKUP($A43,'liste reference'!$A$6:$B$1245,2,0))</f>
        <v>Ranunculus repens</v>
      </c>
      <c r="E43" s="534" t="e">
        <f aca="false">IF(D43="",0,VLOOKUP(D43,D$22:D42,1,0))</f>
        <v>#N/A</v>
      </c>
      <c r="F43" s="535" t="n">
        <f aca="false">IF(AND(OR(A43="",A43="!!!!!!"),B43="",C43=""),"",IF(OR(AND(B43="",C43=""),ISERROR(C43+B43)),"!!!",($B43*$B$7+$C43*$C$7)/100))</f>
        <v>0.0005</v>
      </c>
      <c r="G43" s="536" t="str">
        <f aca="false">IF(A43="","",IF(ISERROR(VLOOKUP($A43,'liste reference'!$A$6:$Q$1245,9,0)),IF(ISERROR(VLOOKUP($A43,'liste reference'!$B$6:$Q$1245,8,0)),"    -",VLOOKUP($A43,'liste reference'!$B$6:$Q$1245,8,0)),VLOOKUP($A43,'liste reference'!$A$6:$Q$1245,9,0)))</f>
        <v>PHx</v>
      </c>
      <c r="H43" s="537" t="n">
        <f aca="false">IF(A43="","x",IF(ISERROR(VLOOKUP($A43,'liste reference'!$A$6:$Q$1245,10,0)),IF(ISERROR(VLOOKUP($A43,'liste reference'!$B$6:$Q$1245,9,0)),"x",VLOOKUP($A43,'liste reference'!$B$6:$Q$1245,9,0)),VLOOKUP($A43,'liste reference'!$A$6:$Q$1245,10,0)))</f>
        <v>10</v>
      </c>
      <c r="I43" s="321" t="n">
        <f aca="false">IF(A43="","",1)</f>
        <v>1</v>
      </c>
      <c r="J43" s="538" t="str">
        <f aca="false">IF(ISNUMBER($H43),IF(ISERROR(VLOOKUP($A43,'liste reference'!$A$6:$Q$1245,6,0)),IF(ISERROR(VLOOKUP($A43,'liste reference'!$B$6:$Q$1245,5,0)),"nu",VLOOKUP($A43,'liste reference'!$B$6:$Q$1245,5,0)),VLOOKUP($A43,'liste reference'!$A$6:$Q$1245,6,0)),"nu")</f>
        <v>nc</v>
      </c>
      <c r="K43" s="538" t="str">
        <f aca="false">IF(ISNUMBER($H43),IF(ISERROR(VLOOKUP($A43,'liste reference'!$A$6:$Q$1245,7,0)),IF(ISERROR(VLOOKUP($A43,'liste reference'!$B$6:$Q$1245,6,0)),"nu",VLOOKUP($A43,'liste reference'!$B$6:$Q$1245,6,0)),VLOOKUP($A43,'liste reference'!$A$6:$Q$1245,7,0)),"nu")</f>
        <v>nc</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Ranunculus repens</v>
      </c>
      <c r="M43" s="539"/>
      <c r="N43" s="539"/>
      <c r="O43" s="539"/>
      <c r="P43" s="540" t="s">
        <v>3619</v>
      </c>
      <c r="Q43" s="541" t="n">
        <f aca="false">IF(OR($A43="NEWCOD",$A43="!!!!!!"),IF(X43="","NoCod",X43),IF($A43="","",IF(ISERROR(VLOOKUP($A43,'liste reference'!$A$6:$H$1245,8,FALSE())),IF(ISERROR(VLOOKUP($A43,'liste reference'!$B$6:$H$1245,7,FALSE())),"",VLOOKUP($A43,'liste reference'!$B$6:$H$1245,7,FALSE())),VLOOKUP($A43,'liste reference'!$A$6:$H$1245,8,FALSE()))))</f>
        <v>1910</v>
      </c>
      <c r="R43" s="525" t="n">
        <f aca="false">IF(ISTEXT(H43),"",(B43*$B$7/100)+(C43*$C$7/100))</f>
        <v>0.0005</v>
      </c>
      <c r="S43" s="526" t="n">
        <f aca="false">IF(OR(ISTEXT(H43),R43=0),"",IF(R43&lt;0.1,1,IF(R43&lt;1,2,IF(R43&lt;10,3,IF(R43&lt;50,4,IF(R43&gt;=50,5,""))))))</f>
        <v>1</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RANREP</v>
      </c>
      <c r="Z43" s="511" t="n">
        <f aca="false">IF(ISERROR(MATCH(A43,'liste reference'!$A$6:$A$1245,0)),IF(ISERROR(MATCH(A43,'liste reference'!$B$6:$B$1245,0)),"",(MATCH(A43,'liste reference'!$B$6:$B$1245,0))),(MATCH(A43,'liste reference'!$A$6:$A$1245,0)))</f>
        <v>1198</v>
      </c>
    </row>
    <row r="44" customFormat="false" ht="12.75" hidden="false" customHeight="false" outlineLevel="0" collapsed="false">
      <c r="A44" s="530" t="s">
        <v>3641</v>
      </c>
      <c r="B44" s="531" t="n">
        <v>0.005</v>
      </c>
      <c r="C44" s="532"/>
      <c r="D44" s="533" t="str">
        <f aca="false">IF(ISERROR(VLOOKUP($A44,'liste reference'!$A$6:$B$1245,2,0)),IF(ISERROR(VLOOKUP($A44,'liste reference'!$B$6:$B$1245,1,0)),"",VLOOKUP($A44,'liste reference'!$B$6:$B$1245,1,0)),VLOOKUP($A44,'liste reference'!$A$6:$B$1245,2,0))</f>
        <v/>
      </c>
      <c r="E44" s="534" t="n">
        <f aca="false">IF(D44="",0,VLOOKUP(D44,D$22:D43,1,0))</f>
        <v>0</v>
      </c>
      <c r="F44" s="535" t="n">
        <f aca="false">IF(AND(OR(A44="",A44="!!!!!!"),B44="",C44=""),"",IF(OR(AND(B44="",C44=""),ISERROR(C44+B44)),"!!!",($B44*$B$7+$C44*$C$7)/100))</f>
        <v>0.0045</v>
      </c>
      <c r="G44" s="536" t="str">
        <f aca="false">IF(A44="","",IF(ISERROR(VLOOKUP($A44,'liste reference'!$A$6:$Q$1245,9,0)),IF(ISERROR(VLOOKUP($A44,'liste reference'!$B$6:$Q$1245,8,0)),"    -",VLOOKUP($A44,'liste reference'!$B$6:$Q$1245,8,0)),VLOOKUP($A44,'liste reference'!$A$6:$Q$1245,9,0)))</f>
        <v>    -</v>
      </c>
      <c r="H44" s="537" t="str">
        <f aca="false">IF(A44="","x",IF(ISERROR(VLOOKUP($A44,'liste reference'!$A$6:$Q$1245,10,0)),IF(ISERROR(VLOOKUP($A44,'liste reference'!$B$6:$Q$1245,9,0)),"x",VLOOKUP($A44,'liste reference'!$B$6:$Q$1245,9,0)),VLOOKUP($A44,'liste reference'!$A$6:$Q$1245,10,0)))</f>
        <v>x</v>
      </c>
      <c r="I44" s="321" t="n">
        <f aca="false">IF(A44="","",1)</f>
        <v>1</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Senecio inaequidens</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NoCod</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t="s">
        <v>3642</v>
      </c>
      <c r="X44" s="544"/>
      <c r="Y44" s="529" t="str">
        <f aca="false">IF(AND(ISNUMBER(F44),OR(A44="",A44="!!!!!!")),"!!!!!!",IF(A44="new.cod","NEWCOD",IF(AND((Z44=""),ISTEXT(A44),A44&lt;&gt;"!!!!!!"),A44,IF(Z44="","",INDEX('liste reference'!$A$6:$A$1245,Z44)))))</f>
        <v>NEWCOD</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21.4195</v>
      </c>
      <c r="G83" s="464"/>
      <c r="H83" s="464"/>
      <c r="I83" s="464"/>
      <c r="J83" s="464"/>
      <c r="K83" s="464"/>
      <c r="L83" s="464"/>
      <c r="M83" s="526"/>
      <c r="N83" s="526"/>
      <c r="O83" s="526"/>
      <c r="P83" s="526"/>
      <c r="Q83" s="526"/>
      <c r="R83" s="526"/>
      <c r="S83" s="526"/>
      <c r="T83" s="526"/>
      <c r="U83" s="526"/>
      <c r="V83" s="526" t="n">
        <f aca="false">SUM(V23:V82)</f>
        <v>32</v>
      </c>
      <c r="W83" s="526"/>
      <c r="X83" s="564"/>
      <c r="Y83" s="564"/>
      <c r="Z83" s="565"/>
    </row>
    <row r="84" customFormat="false" ht="12.75" hidden="true" customHeight="false" outlineLevel="0" collapsed="false">
      <c r="A84" s="559" t="str">
        <f aca="false">A3</f>
        <v>TECH</v>
      </c>
      <c r="B84" s="493" t="str">
        <f aca="false">C3</f>
        <v>Reynes</v>
      </c>
      <c r="C84" s="566" t="str">
        <f aca="false">A4</f>
        <v>(Date)</v>
      </c>
      <c r="D84" s="567" t="n">
        <f aca="false">IF(OR(ISERROR(SUM($U$23:$U$82)/SUM($V$23:$V$82)),F7&lt;&gt;100),-1,SUM($U$23:$U$82)/SUM($V$23:$V$82))</f>
        <v>10.53125</v>
      </c>
      <c r="E84" s="568" t="n">
        <f aca="false">O13</f>
        <v>22</v>
      </c>
      <c r="F84" s="493" t="n">
        <f aca="false">O14</f>
        <v>14</v>
      </c>
      <c r="G84" s="493" t="n">
        <f aca="false">O15</f>
        <v>8</v>
      </c>
      <c r="H84" s="493" t="n">
        <f aca="false">O16</f>
        <v>6</v>
      </c>
      <c r="I84" s="493" t="n">
        <f aca="false">O17</f>
        <v>0</v>
      </c>
      <c r="J84" s="569" t="n">
        <f aca="false">O8</f>
        <v>10.2857142857143</v>
      </c>
      <c r="K84" s="570" t="n">
        <f aca="false">O9</f>
        <v>2.76272565797339</v>
      </c>
      <c r="L84" s="571" t="n">
        <f aca="false">O10</f>
        <v>5</v>
      </c>
      <c r="M84" s="571" t="n">
        <f aca="false">O11</f>
        <v>15</v>
      </c>
      <c r="N84" s="570" t="n">
        <f aca="false">P8</f>
        <v>1.42857142857143</v>
      </c>
      <c r="O84" s="570" t="n">
        <f aca="false">P9</f>
        <v>0.494871659305394</v>
      </c>
      <c r="P84" s="571" t="n">
        <f aca="false">P10</f>
        <v>1</v>
      </c>
      <c r="Q84" s="571" t="n">
        <f aca="false">P11</f>
        <v>2</v>
      </c>
      <c r="R84" s="571" t="n">
        <f aca="false">F21</f>
        <v>21.4195</v>
      </c>
      <c r="S84" s="571" t="n">
        <f aca="false">L11</f>
        <v>0</v>
      </c>
      <c r="T84" s="571" t="n">
        <f aca="false">L12</f>
        <v>8</v>
      </c>
      <c r="U84" s="571" t="n">
        <f aca="false">L13</f>
        <v>2</v>
      </c>
      <c r="V84" s="572" t="n">
        <f aca="false">L15</f>
        <v>10</v>
      </c>
      <c r="W84" s="573" t="n">
        <f aca="false">L15</f>
        <v>10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n">
        <f aca="false">VLOOKUP($T$91,($A$23:$U$82),20,FALSE())</f>
        <v>36</v>
      </c>
      <c r="U87" s="321"/>
      <c r="V87" s="321"/>
    </row>
    <row r="88" customFormat="false" ht="12.75" hidden="true" customHeight="false" outlineLevel="0" collapsed="false">
      <c r="C88" s="575"/>
      <c r="D88" s="575"/>
      <c r="E88" s="575"/>
      <c r="R88" s="321" t="s">
        <v>3622</v>
      </c>
      <c r="S88" s="321"/>
      <c r="T88" s="577" t="n">
        <f aca="false">VLOOKUP($T$91,($A$23:$U$82),21,FALSE())</f>
        <v>72</v>
      </c>
      <c r="U88" s="321"/>
      <c r="V88" s="321" t="n">
        <f aca="false">COUNTIF(V23:V82,T89)</f>
        <v>2</v>
      </c>
    </row>
    <row r="89" customFormat="false" ht="12.75" hidden="true" customHeight="false" outlineLevel="0" collapsed="false">
      <c r="C89" s="575"/>
      <c r="D89" s="575"/>
      <c r="E89" s="575"/>
      <c r="R89" s="321" t="s">
        <v>3623</v>
      </c>
      <c r="S89" s="321"/>
      <c r="T89" s="577" t="n">
        <f aca="false">MAX($V$23:$V$82)</f>
        <v>6</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10.1923076923077</v>
      </c>
      <c r="U90" s="321" t="n">
        <f aca="false">IF(ISERROR(T90),0,1)</f>
        <v>1</v>
      </c>
    </row>
    <row r="91" customFormat="false" ht="12.75" hidden="true" customHeight="false" outlineLevel="0" collapsed="false">
      <c r="C91" s="575"/>
      <c r="D91" s="575"/>
      <c r="E91" s="575"/>
      <c r="R91" s="526" t="s">
        <v>3626</v>
      </c>
      <c r="S91" s="526"/>
      <c r="T91" s="526" t="str">
        <f aca="false">INDEX('liste reference'!$A$6:$A$1245,$U$91)</f>
        <v>DIASPX</v>
      </c>
      <c r="U91" s="321" t="n">
        <f aca="false">IF(ISERROR(MATCH($T$93,'liste reference'!$A$6:$A$1245,0)),MATCH($T$93,'liste reference'!$B$6:$B$1245,0),(MATCH($T$93,'liste reference'!$A$6:$A$1245,0)))</f>
        <v>41</v>
      </c>
      <c r="V91" s="579"/>
    </row>
    <row r="92" customFormat="false" ht="12.75" hidden="true" customHeight="false" outlineLevel="0" collapsed="false">
      <c r="C92" s="575"/>
      <c r="D92" s="575"/>
      <c r="E92" s="575"/>
      <c r="R92" s="321" t="s">
        <v>3627</v>
      </c>
      <c r="S92" s="321"/>
      <c r="T92" s="321" t="n">
        <f aca="false">MATCH(T89,$V$23:$V$82,0)</f>
        <v>2</v>
      </c>
      <c r="U92" s="321"/>
    </row>
    <row r="93" customFormat="false" ht="12.75" hidden="true" customHeight="false" outlineLevel="0" collapsed="false">
      <c r="C93" s="575"/>
      <c r="D93" s="575"/>
      <c r="E93" s="575"/>
      <c r="R93" s="526" t="s">
        <v>3628</v>
      </c>
      <c r="S93" s="321"/>
      <c r="T93" s="526" t="str">
        <f aca="false">INDEX($A$23:$A$82,$T$92)</f>
        <v>DIASPX</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I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J16" activeCellId="0" sqref="J16"/>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220" width="6.41"/>
    <col collapsed="false" customWidth="true" hidden="false" outlineLevel="0" max="4" min="4" style="580" width="6.41"/>
    <col collapsed="false" customWidth="true" hidden="false" outlineLevel="0" max="6" min="6" style="0" width="13.41"/>
  </cols>
  <sheetData>
    <row r="1" customFormat="false" ht="15" hidden="false" customHeight="false" outlineLevel="0" collapsed="false">
      <c r="A1" s="581" t="s">
        <v>3643</v>
      </c>
      <c r="B1" s="582"/>
      <c r="C1" s="582"/>
      <c r="D1" s="582"/>
      <c r="E1" s="583" t="s">
        <v>3644</v>
      </c>
      <c r="F1" s="584" t="s">
        <v>3645</v>
      </c>
      <c r="G1" s="585"/>
    </row>
    <row r="2" customFormat="false" ht="15" hidden="false" customHeight="false" outlineLevel="0" collapsed="false">
      <c r="A2" s="586" t="s">
        <v>3646</v>
      </c>
      <c r="B2" s="587"/>
      <c r="C2" s="588"/>
      <c r="D2" s="588"/>
      <c r="E2" s="583"/>
      <c r="F2" s="584" t="s">
        <v>3647</v>
      </c>
      <c r="G2" s="585"/>
    </row>
    <row r="3" customFormat="false" ht="15.75" hidden="false" customHeight="false" outlineLevel="0" collapsed="false">
      <c r="A3" s="586" t="s">
        <v>3648</v>
      </c>
      <c r="B3" s="587"/>
      <c r="C3" s="588"/>
      <c r="D3" s="589" t="s">
        <v>3649</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15</v>
      </c>
      <c r="B6" s="596" t="s">
        <v>3650</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1"/>
      <c r="B9" s="603" t="s">
        <v>3641</v>
      </c>
      <c r="C9" s="597"/>
      <c r="D9" s="598"/>
    </row>
    <row r="10" customFormat="false" ht="15" hidden="false" customHeight="false" outlineLevel="0" collapsed="false">
      <c r="A10" s="601"/>
      <c r="B10" s="604" t="s">
        <v>3127</v>
      </c>
      <c r="C10" s="597"/>
      <c r="D10" s="598"/>
    </row>
    <row r="11" customFormat="false" ht="15" hidden="false" customHeight="false" outlineLevel="0" collapsed="false">
      <c r="A11" s="601"/>
      <c r="B11" s="604" t="s">
        <v>2473</v>
      </c>
      <c r="C11" s="605"/>
      <c r="D11" s="606"/>
    </row>
    <row r="12" customFormat="false" ht="15" hidden="false" customHeight="false" outlineLevel="0" collapsed="false">
      <c r="A12" s="601"/>
      <c r="B12" s="604" t="s">
        <v>3129</v>
      </c>
      <c r="C12" s="605"/>
      <c r="D12" s="606"/>
    </row>
    <row r="13" customFormat="false" ht="15" hidden="false" customHeight="false" outlineLevel="0" collapsed="false">
      <c r="A13" s="601"/>
      <c r="B13" s="604" t="s">
        <v>2043</v>
      </c>
      <c r="C13" s="605"/>
      <c r="D13" s="606"/>
    </row>
    <row r="14" customFormat="false" ht="15" hidden="false" customHeight="false" outlineLevel="0" collapsed="false">
      <c r="A14" s="601"/>
      <c r="B14" s="604" t="s">
        <v>2048</v>
      </c>
      <c r="C14" s="605"/>
      <c r="D14" s="606"/>
    </row>
    <row r="15" customFormat="false" ht="15" hidden="false" customHeight="false" outlineLevel="0" collapsed="false">
      <c r="A15" s="601"/>
      <c r="B15" s="604" t="s">
        <v>3131</v>
      </c>
      <c r="C15" s="605"/>
      <c r="D15" s="606"/>
    </row>
    <row r="16" customFormat="false" ht="15" hidden="false" customHeight="false" outlineLevel="0" collapsed="false">
      <c r="A16" s="601"/>
      <c r="B16" s="604" t="s">
        <v>1274</v>
      </c>
      <c r="C16" s="605"/>
      <c r="D16" s="606"/>
    </row>
    <row r="17" customFormat="false" ht="15" hidden="false" customHeight="false" outlineLevel="0" collapsed="false">
      <c r="A17" s="601"/>
      <c r="B17" s="604" t="s">
        <v>2475</v>
      </c>
      <c r="C17" s="605"/>
      <c r="D17" s="606"/>
      <c r="F17" s="607" t="s">
        <v>3651</v>
      </c>
      <c r="G17" s="608"/>
      <c r="H17" s="609" t="s">
        <v>3652</v>
      </c>
      <c r="I17" s="608"/>
    </row>
    <row r="18" customFormat="false" ht="15" hidden="false" customHeight="false" outlineLevel="0" collapsed="false">
      <c r="A18" s="601"/>
      <c r="B18" s="604" t="s">
        <v>3133</v>
      </c>
      <c r="C18" s="605"/>
      <c r="D18" s="606"/>
      <c r="F18" s="610" t="s">
        <v>3653</v>
      </c>
      <c r="G18" s="611"/>
      <c r="H18" s="610" t="s">
        <v>3653</v>
      </c>
      <c r="I18" s="612"/>
    </row>
    <row r="19" customFormat="false" ht="15" hidden="false" customHeight="false" outlineLevel="0" collapsed="false">
      <c r="A19" s="601"/>
      <c r="B19" s="604" t="s">
        <v>3135</v>
      </c>
      <c r="C19" s="605"/>
      <c r="D19" s="606"/>
      <c r="F19" s="613" t="s">
        <v>3635</v>
      </c>
      <c r="G19" s="8"/>
      <c r="H19" s="613" t="s">
        <v>3635</v>
      </c>
      <c r="I19" s="614"/>
    </row>
    <row r="20" customFormat="false" ht="15" hidden="false" customHeight="false" outlineLevel="0" collapsed="false">
      <c r="A20" s="601"/>
      <c r="B20" s="604" t="s">
        <v>3139</v>
      </c>
      <c r="C20" s="605"/>
      <c r="D20" s="606"/>
      <c r="F20" s="613" t="s">
        <v>3654</v>
      </c>
      <c r="G20" s="8"/>
      <c r="H20" s="613" t="s">
        <v>3654</v>
      </c>
      <c r="I20" s="614"/>
    </row>
    <row r="21" customFormat="false" ht="15" hidden="false" customHeight="false" outlineLevel="0" collapsed="false">
      <c r="A21" s="601"/>
      <c r="B21" s="604" t="s">
        <v>2477</v>
      </c>
      <c r="C21" s="605"/>
      <c r="D21" s="606"/>
      <c r="F21" s="613" t="s">
        <v>3655</v>
      </c>
      <c r="G21" s="8"/>
      <c r="H21" s="613" t="s">
        <v>3655</v>
      </c>
      <c r="I21" s="614"/>
    </row>
    <row r="22" customFormat="false" ht="15" hidden="false" customHeight="false" outlineLevel="0" collapsed="false">
      <c r="A22" s="601"/>
      <c r="B22" s="604" t="s">
        <v>3141</v>
      </c>
      <c r="C22" s="605"/>
      <c r="D22" s="606"/>
      <c r="F22" s="613" t="s">
        <v>3656</v>
      </c>
      <c r="G22" s="8"/>
      <c r="H22" s="613" t="s">
        <v>3656</v>
      </c>
      <c r="I22" s="614"/>
    </row>
    <row r="23" customFormat="false" ht="15" hidden="false" customHeight="false" outlineLevel="0" collapsed="false">
      <c r="A23" s="601"/>
      <c r="B23" s="604" t="s">
        <v>2051</v>
      </c>
      <c r="C23" s="605"/>
      <c r="D23" s="606"/>
      <c r="F23" s="613" t="s">
        <v>3657</v>
      </c>
      <c r="G23" s="8"/>
      <c r="H23" s="613" t="s">
        <v>3657</v>
      </c>
      <c r="I23" s="614"/>
    </row>
    <row r="24" customFormat="false" ht="15" hidden="false" customHeight="false" outlineLevel="0" collapsed="false">
      <c r="A24" s="601"/>
      <c r="B24" s="604" t="s">
        <v>3143</v>
      </c>
      <c r="C24" s="605"/>
      <c r="D24" s="606"/>
      <c r="F24" s="613" t="s">
        <v>3658</v>
      </c>
      <c r="G24" s="8"/>
      <c r="H24" s="613" t="s">
        <v>3658</v>
      </c>
      <c r="I24" s="614"/>
    </row>
    <row r="25" customFormat="false" ht="15" hidden="false" customHeight="false" outlineLevel="0" collapsed="false">
      <c r="A25" s="601"/>
      <c r="B25" s="604" t="s">
        <v>1385</v>
      </c>
      <c r="C25" s="605"/>
      <c r="D25" s="606"/>
      <c r="F25" s="613" t="s">
        <v>3636</v>
      </c>
      <c r="G25" s="8"/>
      <c r="H25" s="613" t="s">
        <v>3636</v>
      </c>
      <c r="I25" s="614"/>
    </row>
    <row r="26" customFormat="false" ht="15" hidden="false" customHeight="false" outlineLevel="0" collapsed="false">
      <c r="A26" s="601"/>
      <c r="B26" s="604" t="s">
        <v>1388</v>
      </c>
      <c r="C26" s="605"/>
      <c r="D26" s="606"/>
      <c r="F26" s="613" t="s">
        <v>3659</v>
      </c>
      <c r="G26" s="8"/>
      <c r="H26" s="613" t="s">
        <v>3659</v>
      </c>
      <c r="I26" s="614"/>
    </row>
    <row r="27" customFormat="false" ht="15" hidden="false" customHeight="false" outlineLevel="0" collapsed="false">
      <c r="A27" s="601"/>
      <c r="B27" s="604" t="s">
        <v>1393</v>
      </c>
      <c r="C27" s="605"/>
      <c r="D27" s="606"/>
      <c r="F27" s="615" t="s">
        <v>3660</v>
      </c>
      <c r="G27" s="616"/>
      <c r="H27" s="615" t="s">
        <v>3660</v>
      </c>
      <c r="I27" s="617"/>
    </row>
    <row r="28" customFormat="false" ht="15" hidden="false" customHeight="false" outlineLevel="0" collapsed="false">
      <c r="A28" s="601"/>
      <c r="B28" s="604" t="s">
        <v>1397</v>
      </c>
      <c r="C28" s="605"/>
      <c r="D28" s="606"/>
    </row>
    <row r="29" customFormat="false" ht="15" hidden="false" customHeight="false" outlineLevel="0" collapsed="false">
      <c r="A29" s="601"/>
      <c r="B29" s="604" t="s">
        <v>1403</v>
      </c>
      <c r="C29" s="605"/>
      <c r="D29" s="606"/>
    </row>
    <row r="30" customFormat="false" ht="15" hidden="false" customHeight="false" outlineLevel="0" collapsed="false">
      <c r="A30" s="601"/>
      <c r="B30" s="604" t="s">
        <v>2479</v>
      </c>
      <c r="C30" s="605"/>
      <c r="D30" s="606"/>
      <c r="F30" s="618" t="s">
        <v>3661</v>
      </c>
    </row>
    <row r="31" customFormat="false" ht="15" hidden="false" customHeight="false" outlineLevel="0" collapsed="false">
      <c r="A31" s="601"/>
      <c r="B31" s="604" t="s">
        <v>2482</v>
      </c>
      <c r="C31" s="605"/>
      <c r="D31" s="606"/>
      <c r="F31" s="619" t="s">
        <v>3640</v>
      </c>
    </row>
    <row r="32" customFormat="false" ht="15" hidden="false" customHeight="false" outlineLevel="0" collapsed="false">
      <c r="A32" s="601"/>
      <c r="B32" s="604" t="s">
        <v>2484</v>
      </c>
      <c r="C32" s="605"/>
      <c r="D32" s="606"/>
      <c r="F32" s="620" t="s">
        <v>3619</v>
      </c>
    </row>
    <row r="33" customFormat="false" ht="15" hidden="false" customHeight="false" outlineLevel="0" collapsed="false">
      <c r="A33" s="601"/>
      <c r="B33" s="604" t="s">
        <v>3145</v>
      </c>
      <c r="C33" s="605"/>
      <c r="D33" s="606"/>
    </row>
    <row r="34" customFormat="false" ht="15" hidden="false" customHeight="false" outlineLevel="0" collapsed="false">
      <c r="A34" s="601"/>
      <c r="B34" s="604" t="s">
        <v>3147</v>
      </c>
      <c r="C34" s="605"/>
      <c r="D34" s="606"/>
    </row>
    <row r="35" customFormat="false" ht="15" hidden="false" customHeight="false" outlineLevel="0" collapsed="false">
      <c r="A35" s="601"/>
      <c r="B35" s="604" t="s">
        <v>1405</v>
      </c>
      <c r="C35" s="605"/>
      <c r="D35" s="606"/>
    </row>
    <row r="36" customFormat="false" ht="15" hidden="false" customHeight="false" outlineLevel="0" collapsed="false">
      <c r="A36" s="601"/>
      <c r="B36" s="604" t="s">
        <v>1408</v>
      </c>
      <c r="C36" s="605"/>
      <c r="D36" s="606"/>
      <c r="F36" s="618" t="s">
        <v>3662</v>
      </c>
    </row>
    <row r="37" customFormat="false" ht="15" hidden="false" customHeight="false" outlineLevel="0" collapsed="false">
      <c r="A37" s="601"/>
      <c r="B37" s="604" t="s">
        <v>3149</v>
      </c>
      <c r="C37" s="605"/>
      <c r="D37" s="606"/>
      <c r="F37" s="619" t="s">
        <v>3663</v>
      </c>
    </row>
    <row r="38" customFormat="false" ht="15" hidden="false" customHeight="false" outlineLevel="0" collapsed="false">
      <c r="A38" s="601"/>
      <c r="B38" s="604" t="s">
        <v>3151</v>
      </c>
      <c r="C38" s="605"/>
      <c r="D38" s="606"/>
      <c r="F38" s="621" t="s">
        <v>3639</v>
      </c>
    </row>
    <row r="39" customFormat="false" ht="15" hidden="false" customHeight="false" outlineLevel="0" collapsed="false">
      <c r="A39" s="601"/>
      <c r="B39" s="604" t="s">
        <v>3153</v>
      </c>
      <c r="C39" s="605"/>
      <c r="D39" s="606"/>
      <c r="F39" s="621" t="s">
        <v>3638</v>
      </c>
    </row>
    <row r="40" customFormat="false" ht="15" hidden="false" customHeight="false" outlineLevel="0" collapsed="false">
      <c r="A40" s="601"/>
      <c r="B40" s="604" t="s">
        <v>663</v>
      </c>
      <c r="C40" s="605"/>
      <c r="D40" s="606"/>
      <c r="F40" s="621" t="s">
        <v>3664</v>
      </c>
    </row>
    <row r="41" customFormat="false" ht="15" hidden="false" customHeight="false" outlineLevel="0" collapsed="false">
      <c r="A41" s="601"/>
      <c r="B41" s="604" t="s">
        <v>667</v>
      </c>
      <c r="C41" s="605"/>
      <c r="D41" s="606"/>
      <c r="F41" s="622"/>
    </row>
    <row r="42" customFormat="false" ht="15" hidden="false" customHeight="false" outlineLevel="0" collapsed="false">
      <c r="A42" s="601"/>
      <c r="B42" s="604" t="s">
        <v>3155</v>
      </c>
      <c r="C42" s="605"/>
      <c r="D42" s="606"/>
    </row>
    <row r="43" customFormat="false" ht="15" hidden="false" customHeight="false" outlineLevel="0" collapsed="false">
      <c r="A43" s="601"/>
      <c r="B43" s="604" t="s">
        <v>3157</v>
      </c>
      <c r="C43" s="605"/>
      <c r="D43" s="606"/>
    </row>
    <row r="44" customFormat="false" ht="15" hidden="false" customHeight="false" outlineLevel="0" collapsed="false">
      <c r="A44" s="601"/>
      <c r="B44" s="604" t="s">
        <v>47</v>
      </c>
      <c r="C44" s="605"/>
      <c r="D44" s="606"/>
    </row>
    <row r="45" customFormat="false" ht="15" hidden="false" customHeight="false" outlineLevel="0" collapsed="false">
      <c r="A45" s="601"/>
      <c r="B45" s="604" t="s">
        <v>463</v>
      </c>
      <c r="C45" s="605"/>
      <c r="D45" s="606"/>
    </row>
    <row r="46" customFormat="false" ht="15" hidden="false" customHeight="false" outlineLevel="0" collapsed="false">
      <c r="A46" s="601"/>
      <c r="B46" s="604" t="s">
        <v>2486</v>
      </c>
      <c r="C46" s="605"/>
      <c r="D46" s="606"/>
    </row>
    <row r="47" customFormat="false" ht="15" hidden="false" customHeight="false" outlineLevel="0" collapsed="false">
      <c r="A47" s="601"/>
      <c r="B47" s="604" t="s">
        <v>2488</v>
      </c>
      <c r="C47" s="605"/>
      <c r="D47" s="606"/>
    </row>
    <row r="48" customFormat="false" ht="15" hidden="false" customHeight="false" outlineLevel="0" collapsed="false">
      <c r="A48" s="601"/>
      <c r="B48" s="604" t="s">
        <v>670</v>
      </c>
      <c r="C48" s="605"/>
      <c r="D48" s="606"/>
    </row>
    <row r="49" customFormat="false" ht="15" hidden="false" customHeight="false" outlineLevel="0" collapsed="false">
      <c r="A49" s="601"/>
      <c r="B49" s="604" t="s">
        <v>673</v>
      </c>
      <c r="C49" s="605"/>
      <c r="D49" s="606"/>
    </row>
    <row r="50" customFormat="false" ht="15" hidden="false" customHeight="false" outlineLevel="0" collapsed="false">
      <c r="A50" s="601"/>
      <c r="B50" s="604" t="s">
        <v>469</v>
      </c>
      <c r="C50" s="605"/>
      <c r="D50" s="606"/>
    </row>
    <row r="51" customFormat="false" ht="15" hidden="false" customHeight="false" outlineLevel="0" collapsed="false">
      <c r="A51" s="601"/>
      <c r="B51" s="604" t="s">
        <v>2490</v>
      </c>
      <c r="C51" s="605"/>
      <c r="D51" s="606"/>
    </row>
    <row r="52" customFormat="false" ht="15" hidden="false" customHeight="false" outlineLevel="0" collapsed="false">
      <c r="A52" s="601"/>
      <c r="B52" s="604" t="s">
        <v>51</v>
      </c>
      <c r="C52" s="605"/>
      <c r="D52" s="606"/>
    </row>
    <row r="53" customFormat="false" ht="15" hidden="false" customHeight="false" outlineLevel="0" collapsed="false">
      <c r="A53" s="601"/>
      <c r="B53" s="604" t="s">
        <v>2493</v>
      </c>
      <c r="C53" s="605"/>
      <c r="D53" s="606"/>
    </row>
    <row r="54" customFormat="false" ht="15" hidden="false" customHeight="false" outlineLevel="0" collapsed="false">
      <c r="A54" s="601"/>
      <c r="B54" s="604" t="s">
        <v>3159</v>
      </c>
      <c r="C54" s="605"/>
      <c r="D54" s="606"/>
    </row>
    <row r="55" customFormat="false" ht="15" hidden="false" customHeight="false" outlineLevel="0" collapsed="false">
      <c r="A55" s="601"/>
      <c r="B55" s="604" t="s">
        <v>1411</v>
      </c>
      <c r="C55" s="605"/>
      <c r="D55" s="606"/>
    </row>
    <row r="56" customFormat="false" ht="15" hidden="false" customHeight="false" outlineLevel="0" collapsed="false">
      <c r="A56" s="601"/>
      <c r="B56" s="604" t="s">
        <v>3161</v>
      </c>
      <c r="C56" s="605"/>
      <c r="D56" s="606"/>
    </row>
    <row r="57" customFormat="false" ht="15" hidden="false" customHeight="false" outlineLevel="0" collapsed="false">
      <c r="A57" s="601"/>
      <c r="B57" s="604" t="s">
        <v>3163</v>
      </c>
      <c r="C57" s="605"/>
      <c r="D57" s="606"/>
    </row>
    <row r="58" customFormat="false" ht="15" hidden="false" customHeight="false" outlineLevel="0" collapsed="false">
      <c r="A58" s="601"/>
      <c r="B58" s="604" t="s">
        <v>3166</v>
      </c>
      <c r="C58" s="605"/>
      <c r="D58" s="606"/>
    </row>
    <row r="59" customFormat="false" ht="15" hidden="false" customHeight="false" outlineLevel="0" collapsed="false">
      <c r="A59" s="601"/>
      <c r="B59" s="604" t="s">
        <v>3168</v>
      </c>
      <c r="C59" s="605"/>
      <c r="D59" s="606"/>
    </row>
    <row r="60" customFormat="false" ht="15" hidden="false" customHeight="false" outlineLevel="0" collapsed="false">
      <c r="A60" s="601"/>
      <c r="B60" s="604" t="s">
        <v>2495</v>
      </c>
      <c r="C60" s="605"/>
      <c r="D60" s="606"/>
    </row>
    <row r="61" customFormat="false" ht="15" hidden="false" customHeight="false" outlineLevel="0" collapsed="false">
      <c r="A61" s="601"/>
      <c r="B61" s="604" t="s">
        <v>1277</v>
      </c>
      <c r="C61" s="605"/>
      <c r="D61" s="606"/>
    </row>
    <row r="62" customFormat="false" ht="15" hidden="false" customHeight="false" outlineLevel="0" collapsed="false">
      <c r="A62" s="601"/>
      <c r="B62" s="604" t="s">
        <v>676</v>
      </c>
      <c r="C62" s="605"/>
      <c r="D62" s="606"/>
    </row>
    <row r="63" customFormat="false" ht="15" hidden="false" customHeight="false" outlineLevel="0" collapsed="false">
      <c r="A63" s="601"/>
      <c r="B63" s="604" t="s">
        <v>3170</v>
      </c>
      <c r="C63" s="605"/>
      <c r="D63" s="606"/>
    </row>
    <row r="64" customFormat="false" ht="15" hidden="false" customHeight="false" outlineLevel="0" collapsed="false">
      <c r="A64" s="601"/>
      <c r="B64" s="604" t="s">
        <v>3173</v>
      </c>
      <c r="C64" s="605"/>
      <c r="D64" s="606"/>
    </row>
    <row r="65" customFormat="false" ht="15" hidden="false" customHeight="false" outlineLevel="0" collapsed="false">
      <c r="A65" s="601"/>
      <c r="B65" s="604" t="s">
        <v>3176</v>
      </c>
      <c r="C65" s="605"/>
      <c r="D65" s="606"/>
    </row>
    <row r="66" customFormat="false" ht="15" hidden="false" customHeight="false" outlineLevel="0" collapsed="false">
      <c r="A66" s="601"/>
      <c r="B66" s="604" t="s">
        <v>54</v>
      </c>
      <c r="C66" s="605"/>
      <c r="D66" s="606"/>
    </row>
    <row r="67" customFormat="false" ht="15" hidden="false" customHeight="false" outlineLevel="0" collapsed="false">
      <c r="A67" s="601"/>
      <c r="B67" s="604" t="s">
        <v>679</v>
      </c>
      <c r="C67" s="605"/>
      <c r="D67" s="606"/>
    </row>
    <row r="68" customFormat="false" ht="15" hidden="false" customHeight="false" outlineLevel="0" collapsed="false">
      <c r="A68" s="601"/>
      <c r="B68" s="604" t="s">
        <v>56</v>
      </c>
      <c r="C68" s="605"/>
      <c r="D68" s="606"/>
    </row>
    <row r="69" customFormat="false" ht="15" hidden="false" customHeight="false" outlineLevel="0" collapsed="false">
      <c r="A69" s="601"/>
      <c r="B69" s="604" t="s">
        <v>3178</v>
      </c>
      <c r="C69" s="605"/>
      <c r="D69" s="606"/>
    </row>
    <row r="70" customFormat="false" ht="15" hidden="false" customHeight="false" outlineLevel="0" collapsed="false">
      <c r="A70" s="601"/>
      <c r="B70" s="604" t="s">
        <v>1280</v>
      </c>
      <c r="C70" s="605"/>
      <c r="D70" s="606"/>
    </row>
    <row r="71" customFormat="false" ht="15" hidden="false" customHeight="false" outlineLevel="0" collapsed="false">
      <c r="A71" s="601"/>
      <c r="B71" s="604" t="s">
        <v>1285</v>
      </c>
      <c r="C71" s="605"/>
      <c r="D71" s="606"/>
    </row>
    <row r="72" customFormat="false" ht="15" hidden="false" customHeight="false" outlineLevel="0" collapsed="false">
      <c r="A72" s="601"/>
      <c r="B72" s="604" t="s">
        <v>2053</v>
      </c>
      <c r="C72" s="605"/>
      <c r="D72" s="606"/>
    </row>
    <row r="73" customFormat="false" ht="15" hidden="false" customHeight="false" outlineLevel="0" collapsed="false">
      <c r="A73" s="601"/>
      <c r="B73" s="604" t="s">
        <v>1414</v>
      </c>
      <c r="C73" s="605"/>
      <c r="D73" s="606"/>
    </row>
    <row r="74" customFormat="false" ht="15" hidden="false" customHeight="false" outlineLevel="0" collapsed="false">
      <c r="A74" s="601"/>
      <c r="B74" s="604" t="s">
        <v>1417</v>
      </c>
      <c r="C74" s="605"/>
      <c r="D74" s="606"/>
    </row>
    <row r="75" customFormat="false" ht="15" hidden="false" customHeight="false" outlineLevel="0" collapsed="false">
      <c r="A75" s="601"/>
      <c r="B75" s="604" t="s">
        <v>1420</v>
      </c>
      <c r="C75" s="605"/>
      <c r="D75" s="606"/>
    </row>
    <row r="76" customFormat="false" ht="15" hidden="false" customHeight="false" outlineLevel="0" collapsed="false">
      <c r="A76" s="601"/>
      <c r="B76" s="604" t="s">
        <v>1422</v>
      </c>
      <c r="C76" s="605"/>
      <c r="D76" s="606"/>
    </row>
    <row r="77" customFormat="false" ht="15" hidden="false" customHeight="false" outlineLevel="0" collapsed="false">
      <c r="A77" s="601"/>
      <c r="B77" s="604" t="s">
        <v>59</v>
      </c>
      <c r="C77" s="605"/>
      <c r="D77" s="606"/>
    </row>
    <row r="78" customFormat="false" ht="15" hidden="false" customHeight="false" outlineLevel="0" collapsed="false">
      <c r="A78" s="601"/>
      <c r="B78" s="604" t="s">
        <v>3180</v>
      </c>
      <c r="C78" s="605"/>
      <c r="D78" s="606"/>
    </row>
    <row r="79" customFormat="false" ht="15" hidden="false" customHeight="false" outlineLevel="0" collapsed="false">
      <c r="A79" s="601"/>
      <c r="B79" s="604" t="s">
        <v>2497</v>
      </c>
      <c r="C79" s="605"/>
      <c r="D79" s="606"/>
    </row>
    <row r="80" customFormat="false" ht="15" hidden="false" customHeight="false" outlineLevel="0" collapsed="false">
      <c r="A80" s="601"/>
      <c r="B80" s="604" t="s">
        <v>3183</v>
      </c>
      <c r="C80" s="605"/>
      <c r="D80" s="606"/>
    </row>
    <row r="81" customFormat="false" ht="15" hidden="false" customHeight="false" outlineLevel="0" collapsed="false">
      <c r="A81" s="601"/>
      <c r="B81" s="604" t="s">
        <v>66</v>
      </c>
      <c r="C81" s="605"/>
      <c r="D81" s="606"/>
    </row>
    <row r="82" customFormat="false" ht="15" hidden="false" customHeight="false" outlineLevel="0" collapsed="false">
      <c r="A82" s="601"/>
      <c r="B82" s="604" t="s">
        <v>3185</v>
      </c>
      <c r="C82" s="605"/>
      <c r="D82" s="606"/>
    </row>
    <row r="83" customFormat="false" ht="15" hidden="false" customHeight="false" outlineLevel="0" collapsed="false">
      <c r="A83" s="601"/>
      <c r="B83" s="604" t="s">
        <v>3188</v>
      </c>
      <c r="C83" s="605"/>
      <c r="D83" s="606"/>
    </row>
    <row r="84" customFormat="false" ht="15" hidden="false" customHeight="false" outlineLevel="0" collapsed="false">
      <c r="A84" s="601"/>
      <c r="B84" s="604" t="s">
        <v>3191</v>
      </c>
      <c r="C84" s="605"/>
      <c r="D84" s="606"/>
    </row>
    <row r="85" customFormat="false" ht="15" hidden="false" customHeight="false" outlineLevel="0" collapsed="false">
      <c r="A85" s="601"/>
      <c r="B85" s="604" t="s">
        <v>2056</v>
      </c>
      <c r="C85" s="605"/>
      <c r="D85" s="606"/>
    </row>
    <row r="86" customFormat="false" ht="15" hidden="false" customHeight="false" outlineLevel="0" collapsed="false">
      <c r="A86" s="601"/>
      <c r="B86" s="604" t="s">
        <v>2058</v>
      </c>
      <c r="C86" s="605"/>
      <c r="D86" s="606"/>
    </row>
    <row r="87" customFormat="false" ht="15" hidden="false" customHeight="false" outlineLevel="0" collapsed="false">
      <c r="A87" s="601"/>
      <c r="B87" s="604" t="s">
        <v>3193</v>
      </c>
      <c r="C87" s="605"/>
      <c r="D87" s="606"/>
    </row>
    <row r="88" customFormat="false" ht="15" hidden="false" customHeight="false" outlineLevel="0" collapsed="false">
      <c r="A88" s="601"/>
      <c r="B88" s="604" t="s">
        <v>2500</v>
      </c>
      <c r="C88" s="605"/>
      <c r="D88" s="606"/>
    </row>
    <row r="89" customFormat="false" ht="15" hidden="false" customHeight="false" outlineLevel="0" collapsed="false">
      <c r="A89" s="601"/>
      <c r="B89" s="604" t="s">
        <v>2502</v>
      </c>
      <c r="C89" s="605"/>
      <c r="D89" s="606"/>
    </row>
    <row r="90" customFormat="false" ht="15" hidden="false" customHeight="false" outlineLevel="0" collapsed="false">
      <c r="A90" s="601"/>
      <c r="B90" s="604" t="s">
        <v>2505</v>
      </c>
      <c r="C90" s="605"/>
      <c r="D90" s="606"/>
    </row>
    <row r="91" customFormat="false" ht="15" hidden="false" customHeight="false" outlineLevel="0" collapsed="false">
      <c r="A91" s="601"/>
      <c r="B91" s="604" t="s">
        <v>3196</v>
      </c>
      <c r="C91" s="605"/>
      <c r="D91" s="606"/>
    </row>
    <row r="92" customFormat="false" ht="15" hidden="false" customHeight="false" outlineLevel="0" collapsed="false">
      <c r="A92" s="601"/>
      <c r="B92" s="604" t="s">
        <v>3198</v>
      </c>
      <c r="C92" s="605"/>
      <c r="D92" s="606"/>
    </row>
    <row r="93" customFormat="false" ht="15" hidden="false" customHeight="false" outlineLevel="0" collapsed="false">
      <c r="A93" s="601"/>
      <c r="B93" s="604" t="s">
        <v>2507</v>
      </c>
      <c r="C93" s="605"/>
      <c r="D93" s="606"/>
    </row>
    <row r="94" customFormat="false" ht="15" hidden="false" customHeight="false" outlineLevel="0" collapsed="false">
      <c r="A94" s="601"/>
      <c r="B94" s="604" t="s">
        <v>70</v>
      </c>
      <c r="C94" s="605"/>
      <c r="D94" s="606"/>
    </row>
    <row r="95" customFormat="false" ht="15" hidden="false" customHeight="false" outlineLevel="0" collapsed="false">
      <c r="A95" s="601"/>
      <c r="B95" s="604" t="s">
        <v>1287</v>
      </c>
      <c r="C95" s="605"/>
      <c r="D95" s="606"/>
    </row>
    <row r="96" customFormat="false" ht="15" hidden="false" customHeight="false" outlineLevel="0" collapsed="false">
      <c r="A96" s="601"/>
      <c r="B96" s="604" t="s">
        <v>471</v>
      </c>
      <c r="C96" s="605"/>
      <c r="D96" s="606"/>
    </row>
    <row r="97" customFormat="false" ht="15" hidden="false" customHeight="false" outlineLevel="0" collapsed="false">
      <c r="A97" s="601"/>
      <c r="B97" s="604" t="s">
        <v>682</v>
      </c>
      <c r="C97" s="605"/>
      <c r="D97" s="606"/>
    </row>
    <row r="98" customFormat="false" ht="15" hidden="false" customHeight="false" outlineLevel="0" collapsed="false">
      <c r="A98" s="601"/>
      <c r="B98" s="604" t="s">
        <v>2509</v>
      </c>
      <c r="C98" s="605"/>
      <c r="D98" s="606"/>
    </row>
    <row r="99" customFormat="false" ht="15" hidden="false" customHeight="false" outlineLevel="0" collapsed="false">
      <c r="A99" s="601"/>
      <c r="B99" s="604" t="s">
        <v>2065</v>
      </c>
      <c r="C99" s="605"/>
      <c r="D99" s="606"/>
    </row>
    <row r="100" customFormat="false" ht="15" hidden="false" customHeight="false" outlineLevel="0" collapsed="false">
      <c r="A100" s="601"/>
      <c r="B100" s="604" t="s">
        <v>2512</v>
      </c>
      <c r="C100" s="605"/>
      <c r="D100" s="606"/>
    </row>
    <row r="101" customFormat="false" ht="15" hidden="false" customHeight="false" outlineLevel="0" collapsed="false">
      <c r="A101" s="601"/>
      <c r="B101" s="604" t="s">
        <v>2515</v>
      </c>
      <c r="C101" s="605"/>
      <c r="D101" s="606"/>
    </row>
    <row r="102" customFormat="false" ht="15" hidden="false" customHeight="false" outlineLevel="0" collapsed="false">
      <c r="A102" s="601"/>
      <c r="B102" s="604" t="s">
        <v>2518</v>
      </c>
      <c r="C102" s="605"/>
      <c r="D102" s="606"/>
    </row>
    <row r="103" customFormat="false" ht="15" hidden="false" customHeight="false" outlineLevel="0" collapsed="false">
      <c r="A103" s="601"/>
      <c r="B103" s="604" t="s">
        <v>685</v>
      </c>
      <c r="C103" s="605"/>
      <c r="D103" s="606"/>
    </row>
    <row r="104" customFormat="false" ht="15" hidden="false" customHeight="false" outlineLevel="0" collapsed="false">
      <c r="A104" s="601"/>
      <c r="B104" s="604" t="s">
        <v>688</v>
      </c>
      <c r="C104" s="605"/>
      <c r="D104" s="606"/>
    </row>
    <row r="105" customFormat="false" ht="15" hidden="false" customHeight="false" outlineLevel="0" collapsed="false">
      <c r="A105" s="601"/>
      <c r="B105" s="604" t="s">
        <v>690</v>
      </c>
      <c r="C105" s="605"/>
      <c r="D105" s="606"/>
    </row>
    <row r="106" customFormat="false" ht="15" hidden="false" customHeight="false" outlineLevel="0" collapsed="false">
      <c r="A106" s="601"/>
      <c r="B106" s="604" t="s">
        <v>3200</v>
      </c>
      <c r="C106" s="605"/>
      <c r="D106" s="606"/>
    </row>
    <row r="107" customFormat="false" ht="15" hidden="false" customHeight="false" outlineLevel="0" collapsed="false">
      <c r="A107" s="601"/>
      <c r="B107" s="604" t="s">
        <v>3202</v>
      </c>
      <c r="C107" s="605"/>
      <c r="D107" s="606"/>
    </row>
    <row r="108" customFormat="false" ht="15" hidden="false" customHeight="false" outlineLevel="0" collapsed="false">
      <c r="A108" s="601"/>
      <c r="B108" s="604" t="s">
        <v>3204</v>
      </c>
      <c r="C108" s="605"/>
      <c r="D108" s="606"/>
    </row>
    <row r="109" customFormat="false" ht="15" hidden="false" customHeight="false" outlineLevel="0" collapsed="false">
      <c r="A109" s="601"/>
      <c r="B109" s="604" t="s">
        <v>692</v>
      </c>
      <c r="C109" s="605"/>
      <c r="D109" s="606"/>
    </row>
    <row r="110" customFormat="false" ht="15" hidden="false" customHeight="false" outlineLevel="0" collapsed="false">
      <c r="A110" s="601"/>
      <c r="B110" s="604" t="s">
        <v>695</v>
      </c>
      <c r="C110" s="605"/>
      <c r="D110" s="606"/>
    </row>
    <row r="111" customFormat="false" ht="15" hidden="false" customHeight="false" outlineLevel="0" collapsed="false">
      <c r="A111" s="601"/>
      <c r="B111" s="604" t="s">
        <v>698</v>
      </c>
      <c r="C111" s="605"/>
      <c r="D111" s="606"/>
    </row>
    <row r="112" customFormat="false" ht="15" hidden="false" customHeight="false" outlineLevel="0" collapsed="false">
      <c r="A112" s="601"/>
      <c r="B112" s="604" t="s">
        <v>702</v>
      </c>
      <c r="C112" s="605"/>
      <c r="D112" s="606"/>
    </row>
    <row r="113" customFormat="false" ht="15" hidden="false" customHeight="false" outlineLevel="0" collapsed="false">
      <c r="A113" s="601"/>
      <c r="B113" s="604" t="s">
        <v>705</v>
      </c>
      <c r="C113" s="605"/>
      <c r="D113" s="606"/>
    </row>
    <row r="114" customFormat="false" ht="15" hidden="false" customHeight="false" outlineLevel="0" collapsed="false">
      <c r="A114" s="601"/>
      <c r="B114" s="604" t="s">
        <v>708</v>
      </c>
      <c r="C114" s="605"/>
      <c r="D114" s="606"/>
    </row>
    <row r="115" customFormat="false" ht="15" hidden="false" customHeight="false" outlineLevel="0" collapsed="false">
      <c r="A115" s="601"/>
      <c r="B115" s="604" t="s">
        <v>711</v>
      </c>
      <c r="C115" s="605"/>
      <c r="D115" s="606"/>
    </row>
    <row r="116" customFormat="false" ht="15" hidden="false" customHeight="false" outlineLevel="0" collapsed="false">
      <c r="A116" s="601"/>
      <c r="B116" s="604" t="s">
        <v>713</v>
      </c>
      <c r="C116" s="605"/>
      <c r="D116" s="606"/>
    </row>
    <row r="117" customFormat="false" ht="15" hidden="false" customHeight="false" outlineLevel="0" collapsed="false">
      <c r="A117" s="601"/>
      <c r="B117" s="604" t="s">
        <v>715</v>
      </c>
      <c r="C117" s="605"/>
      <c r="D117" s="606"/>
    </row>
    <row r="118" customFormat="false" ht="15" hidden="false" customHeight="false" outlineLevel="0" collapsed="false">
      <c r="A118" s="601"/>
      <c r="B118" s="604" t="s">
        <v>718</v>
      </c>
      <c r="C118" s="605"/>
      <c r="D118" s="606"/>
    </row>
    <row r="119" customFormat="false" ht="15" hidden="false" customHeight="false" outlineLevel="0" collapsed="false">
      <c r="A119" s="601"/>
      <c r="B119" s="604" t="s">
        <v>73</v>
      </c>
      <c r="C119" s="605"/>
      <c r="D119" s="606"/>
    </row>
    <row r="120" customFormat="false" ht="15" hidden="false" customHeight="false" outlineLevel="0" collapsed="false">
      <c r="A120" s="601"/>
      <c r="B120" s="604" t="s">
        <v>2070</v>
      </c>
      <c r="C120" s="605"/>
      <c r="D120" s="606"/>
    </row>
    <row r="121" customFormat="false" ht="15" hidden="false" customHeight="false" outlineLevel="0" collapsed="false">
      <c r="A121" s="601"/>
      <c r="B121" s="604" t="s">
        <v>1427</v>
      </c>
      <c r="C121" s="605"/>
      <c r="D121" s="606"/>
    </row>
    <row r="122" customFormat="false" ht="15" hidden="false" customHeight="false" outlineLevel="0" collapsed="false">
      <c r="A122" s="601"/>
      <c r="B122" s="604" t="s">
        <v>2522</v>
      </c>
      <c r="C122" s="605"/>
      <c r="D122" s="606"/>
    </row>
    <row r="123" customFormat="false" ht="15" hidden="false" customHeight="false" outlineLevel="0" collapsed="false">
      <c r="A123" s="601"/>
      <c r="B123" s="604" t="s">
        <v>2524</v>
      </c>
      <c r="C123" s="605"/>
      <c r="D123" s="606"/>
    </row>
    <row r="124" customFormat="false" ht="15" hidden="false" customHeight="false" outlineLevel="0" collapsed="false">
      <c r="A124" s="601"/>
      <c r="B124" s="604" t="s">
        <v>2527</v>
      </c>
      <c r="C124" s="605"/>
      <c r="D124" s="606"/>
    </row>
    <row r="125" customFormat="false" ht="15" hidden="false" customHeight="false" outlineLevel="0" collapsed="false">
      <c r="A125" s="601"/>
      <c r="B125" s="604" t="s">
        <v>3206</v>
      </c>
      <c r="C125" s="605"/>
      <c r="D125" s="606"/>
    </row>
    <row r="126" customFormat="false" ht="15" hidden="false" customHeight="false" outlineLevel="0" collapsed="false">
      <c r="A126" s="601"/>
      <c r="B126" s="604" t="s">
        <v>1430</v>
      </c>
      <c r="C126" s="605"/>
      <c r="D126" s="606"/>
    </row>
    <row r="127" customFormat="false" ht="15" hidden="false" customHeight="false" outlineLevel="0" collapsed="false">
      <c r="A127" s="601"/>
      <c r="B127" s="604" t="s">
        <v>1432</v>
      </c>
      <c r="C127" s="605"/>
      <c r="D127" s="606"/>
    </row>
    <row r="128" customFormat="false" ht="15" hidden="false" customHeight="false" outlineLevel="0" collapsed="false">
      <c r="A128" s="601"/>
      <c r="B128" s="604" t="s">
        <v>723</v>
      </c>
      <c r="C128" s="605"/>
      <c r="D128" s="606"/>
    </row>
    <row r="129" customFormat="false" ht="15" hidden="false" customHeight="false" outlineLevel="0" collapsed="false">
      <c r="A129" s="601"/>
      <c r="B129" s="604" t="s">
        <v>728</v>
      </c>
      <c r="C129" s="605"/>
      <c r="D129" s="606"/>
    </row>
    <row r="130" customFormat="false" ht="15" hidden="false" customHeight="false" outlineLevel="0" collapsed="false">
      <c r="A130" s="601"/>
      <c r="B130" s="604" t="s">
        <v>731</v>
      </c>
      <c r="C130" s="605"/>
      <c r="D130" s="606"/>
    </row>
    <row r="131" customFormat="false" ht="15" hidden="false" customHeight="false" outlineLevel="0" collapsed="false">
      <c r="A131" s="601"/>
      <c r="B131" s="604" t="s">
        <v>734</v>
      </c>
      <c r="C131" s="605"/>
      <c r="D131" s="606"/>
    </row>
    <row r="132" customFormat="false" ht="15" hidden="false" customHeight="false" outlineLevel="0" collapsed="false">
      <c r="A132" s="601"/>
      <c r="B132" s="604" t="s">
        <v>1434</v>
      </c>
      <c r="C132" s="605"/>
      <c r="D132" s="606"/>
    </row>
    <row r="133" customFormat="false" ht="15" hidden="false" customHeight="false" outlineLevel="0" collapsed="false">
      <c r="A133" s="601"/>
      <c r="B133" s="604" t="s">
        <v>1437</v>
      </c>
      <c r="C133" s="605"/>
      <c r="D133" s="606"/>
    </row>
    <row r="134" customFormat="false" ht="15" hidden="false" customHeight="false" outlineLevel="0" collapsed="false">
      <c r="A134" s="601"/>
      <c r="B134" s="604" t="s">
        <v>1440</v>
      </c>
      <c r="C134" s="605"/>
      <c r="D134" s="606"/>
    </row>
    <row r="135" customFormat="false" ht="15" hidden="false" customHeight="false" outlineLevel="0" collapsed="false">
      <c r="A135" s="601"/>
      <c r="B135" s="604" t="s">
        <v>1443</v>
      </c>
      <c r="C135" s="605"/>
      <c r="D135" s="606"/>
    </row>
    <row r="136" customFormat="false" ht="15" hidden="false" customHeight="false" outlineLevel="0" collapsed="false">
      <c r="A136" s="601"/>
      <c r="B136" s="604" t="s">
        <v>1448</v>
      </c>
      <c r="C136" s="605"/>
      <c r="D136" s="606"/>
    </row>
    <row r="137" customFormat="false" ht="15" hidden="false" customHeight="false" outlineLevel="0" collapsed="false">
      <c r="A137" s="601"/>
      <c r="B137" s="604" t="s">
        <v>1450</v>
      </c>
      <c r="C137" s="605"/>
      <c r="D137" s="606"/>
    </row>
    <row r="138" customFormat="false" ht="15" hidden="false" customHeight="false" outlineLevel="0" collapsed="false">
      <c r="A138" s="601"/>
      <c r="B138" s="604" t="s">
        <v>1453</v>
      </c>
      <c r="C138" s="605"/>
      <c r="D138" s="606"/>
    </row>
    <row r="139" customFormat="false" ht="15" hidden="false" customHeight="false" outlineLevel="0" collapsed="false">
      <c r="A139" s="601"/>
      <c r="B139" s="604" t="s">
        <v>1455</v>
      </c>
      <c r="C139" s="605"/>
      <c r="D139" s="606"/>
    </row>
    <row r="140" customFormat="false" ht="15" hidden="false" customHeight="false" outlineLevel="0" collapsed="false">
      <c r="A140" s="601"/>
      <c r="B140" s="604" t="s">
        <v>1458</v>
      </c>
      <c r="C140" s="605"/>
      <c r="D140" s="606"/>
    </row>
    <row r="141" customFormat="false" ht="15" hidden="false" customHeight="false" outlineLevel="0" collapsed="false">
      <c r="A141" s="601"/>
      <c r="B141" s="604" t="s">
        <v>1462</v>
      </c>
      <c r="C141" s="605"/>
      <c r="D141" s="606"/>
    </row>
    <row r="142" customFormat="false" ht="15" hidden="false" customHeight="false" outlineLevel="0" collapsed="false">
      <c r="A142" s="601"/>
      <c r="B142" s="604" t="s">
        <v>1464</v>
      </c>
      <c r="C142" s="605"/>
      <c r="D142" s="606"/>
    </row>
    <row r="143" customFormat="false" ht="15" hidden="false" customHeight="false" outlineLevel="0" collapsed="false">
      <c r="A143" s="601"/>
      <c r="B143" s="604" t="s">
        <v>1466</v>
      </c>
      <c r="C143" s="605"/>
      <c r="D143" s="606"/>
    </row>
    <row r="144" customFormat="false" ht="15" hidden="false" customHeight="false" outlineLevel="0" collapsed="false">
      <c r="A144" s="601"/>
      <c r="B144" s="604" t="s">
        <v>1468</v>
      </c>
      <c r="C144" s="605"/>
      <c r="D144" s="606"/>
    </row>
    <row r="145" customFormat="false" ht="15" hidden="false" customHeight="false" outlineLevel="0" collapsed="false">
      <c r="A145" s="601"/>
      <c r="B145" s="604" t="s">
        <v>1470</v>
      </c>
      <c r="C145" s="605"/>
      <c r="D145" s="606"/>
    </row>
    <row r="146" customFormat="false" ht="15" hidden="false" customHeight="false" outlineLevel="0" collapsed="false">
      <c r="A146" s="601"/>
      <c r="B146" s="604" t="s">
        <v>1473</v>
      </c>
      <c r="C146" s="605"/>
      <c r="D146" s="606"/>
    </row>
    <row r="147" customFormat="false" ht="15" hidden="false" customHeight="false" outlineLevel="0" collapsed="false">
      <c r="A147" s="601"/>
      <c r="B147" s="604" t="s">
        <v>1476</v>
      </c>
      <c r="C147" s="605"/>
      <c r="D147" s="606"/>
    </row>
    <row r="148" customFormat="false" ht="15" hidden="false" customHeight="false" outlineLevel="0" collapsed="false">
      <c r="A148" s="601"/>
      <c r="B148" s="604" t="s">
        <v>1478</v>
      </c>
      <c r="C148" s="605"/>
      <c r="D148" s="606"/>
    </row>
    <row r="149" customFormat="false" ht="15" hidden="false" customHeight="false" outlineLevel="0" collapsed="false">
      <c r="A149" s="601"/>
      <c r="B149" s="604" t="s">
        <v>1481</v>
      </c>
      <c r="C149" s="605"/>
      <c r="D149" s="606"/>
    </row>
    <row r="150" customFormat="false" ht="15" hidden="false" customHeight="false" outlineLevel="0" collapsed="false">
      <c r="A150" s="601"/>
      <c r="B150" s="604" t="s">
        <v>76</v>
      </c>
      <c r="C150" s="605"/>
      <c r="D150" s="606"/>
    </row>
    <row r="151" customFormat="false" ht="15" hidden="false" customHeight="false" outlineLevel="0" collapsed="false">
      <c r="A151" s="601"/>
      <c r="B151" s="604" t="s">
        <v>2072</v>
      </c>
      <c r="C151" s="605"/>
      <c r="D151" s="606"/>
    </row>
    <row r="152" customFormat="false" ht="15" hidden="false" customHeight="false" outlineLevel="0" collapsed="false">
      <c r="A152" s="601"/>
      <c r="B152" s="604" t="s">
        <v>2074</v>
      </c>
      <c r="C152" s="605"/>
      <c r="D152" s="606"/>
    </row>
    <row r="153" customFormat="false" ht="15" hidden="false" customHeight="false" outlineLevel="0" collapsed="false">
      <c r="A153" s="601"/>
      <c r="B153" s="604" t="s">
        <v>473</v>
      </c>
      <c r="C153" s="605"/>
      <c r="D153" s="606"/>
    </row>
    <row r="154" customFormat="false" ht="15" hidden="false" customHeight="false" outlineLevel="0" collapsed="false">
      <c r="A154" s="601"/>
      <c r="B154" s="604" t="s">
        <v>476</v>
      </c>
      <c r="C154" s="605"/>
      <c r="D154" s="606"/>
    </row>
    <row r="155" customFormat="false" ht="15" hidden="false" customHeight="false" outlineLevel="0" collapsed="false">
      <c r="A155" s="601"/>
      <c r="B155" s="604" t="s">
        <v>479</v>
      </c>
      <c r="C155" s="605"/>
      <c r="D155" s="606"/>
    </row>
    <row r="156" customFormat="false" ht="15" hidden="false" customHeight="false" outlineLevel="0" collapsed="false">
      <c r="A156" s="601"/>
      <c r="B156" s="604" t="s">
        <v>3208</v>
      </c>
      <c r="C156" s="605"/>
      <c r="D156" s="606"/>
    </row>
    <row r="157" customFormat="false" ht="15" hidden="false" customHeight="false" outlineLevel="0" collapsed="false">
      <c r="A157" s="601"/>
      <c r="B157" s="604" t="s">
        <v>3210</v>
      </c>
      <c r="C157" s="605"/>
      <c r="D157" s="606"/>
    </row>
    <row r="158" customFormat="false" ht="15" hidden="false" customHeight="false" outlineLevel="0" collapsed="false">
      <c r="A158" s="601"/>
      <c r="B158" s="604" t="s">
        <v>741</v>
      </c>
      <c r="C158" s="605"/>
      <c r="D158" s="606"/>
    </row>
    <row r="159" customFormat="false" ht="15" hidden="false" customHeight="false" outlineLevel="0" collapsed="false">
      <c r="A159" s="601"/>
      <c r="B159" s="604" t="s">
        <v>2529</v>
      </c>
      <c r="C159" s="605"/>
      <c r="D159" s="606"/>
    </row>
    <row r="160" customFormat="false" ht="15" hidden="false" customHeight="false" outlineLevel="0" collapsed="false">
      <c r="A160" s="601"/>
      <c r="B160" s="604" t="s">
        <v>2531</v>
      </c>
      <c r="C160" s="605"/>
      <c r="D160" s="606"/>
    </row>
    <row r="161" customFormat="false" ht="15" hidden="false" customHeight="false" outlineLevel="0" collapsed="false">
      <c r="A161" s="601"/>
      <c r="B161" s="604" t="s">
        <v>3215</v>
      </c>
      <c r="C161" s="605"/>
      <c r="D161" s="606"/>
    </row>
    <row r="162" customFormat="false" ht="15" hidden="false" customHeight="false" outlineLevel="0" collapsed="false">
      <c r="A162" s="601"/>
      <c r="B162" s="604" t="s">
        <v>2533</v>
      </c>
      <c r="C162" s="605"/>
      <c r="D162" s="606"/>
    </row>
    <row r="163" customFormat="false" ht="15" hidden="false" customHeight="false" outlineLevel="0" collapsed="false">
      <c r="A163" s="601"/>
      <c r="B163" s="604" t="s">
        <v>2535</v>
      </c>
      <c r="C163" s="605"/>
      <c r="D163" s="606"/>
    </row>
    <row r="164" customFormat="false" ht="15" hidden="false" customHeight="false" outlineLevel="0" collapsed="false">
      <c r="A164" s="601"/>
      <c r="B164" s="604" t="s">
        <v>2537</v>
      </c>
      <c r="C164" s="605"/>
      <c r="D164" s="606"/>
    </row>
    <row r="165" customFormat="false" ht="15" hidden="false" customHeight="false" outlineLevel="0" collapsed="false">
      <c r="A165" s="601"/>
      <c r="B165" s="604" t="s">
        <v>2541</v>
      </c>
      <c r="C165" s="605"/>
      <c r="D165" s="606"/>
    </row>
    <row r="166" customFormat="false" ht="15" hidden="false" customHeight="false" outlineLevel="0" collapsed="false">
      <c r="A166" s="601"/>
      <c r="B166" s="604" t="s">
        <v>3217</v>
      </c>
      <c r="C166" s="605"/>
      <c r="D166" s="606"/>
    </row>
    <row r="167" customFormat="false" ht="15" hidden="false" customHeight="false" outlineLevel="0" collapsed="false">
      <c r="A167" s="601"/>
      <c r="B167" s="604" t="s">
        <v>3219</v>
      </c>
      <c r="C167" s="605"/>
      <c r="D167" s="606"/>
    </row>
    <row r="168" customFormat="false" ht="15" hidden="false" customHeight="false" outlineLevel="0" collapsed="false">
      <c r="A168" s="601"/>
      <c r="B168" s="604" t="s">
        <v>2078</v>
      </c>
      <c r="C168" s="605"/>
      <c r="D168" s="606"/>
    </row>
    <row r="169" customFormat="false" ht="15" hidden="false" customHeight="false" outlineLevel="0" collapsed="false">
      <c r="A169" s="601"/>
      <c r="B169" s="604" t="s">
        <v>2543</v>
      </c>
      <c r="C169" s="605"/>
      <c r="D169" s="606"/>
    </row>
    <row r="170" customFormat="false" ht="15" hidden="false" customHeight="false" outlineLevel="0" collapsed="false">
      <c r="A170" s="601"/>
      <c r="B170" s="604" t="s">
        <v>2082</v>
      </c>
      <c r="C170" s="605"/>
      <c r="D170" s="606"/>
    </row>
    <row r="171" customFormat="false" ht="15" hidden="false" customHeight="false" outlineLevel="0" collapsed="false">
      <c r="A171" s="601"/>
      <c r="B171" s="604" t="s">
        <v>2085</v>
      </c>
      <c r="C171" s="605"/>
      <c r="D171" s="606"/>
    </row>
    <row r="172" customFormat="false" ht="15" hidden="false" customHeight="false" outlineLevel="0" collapsed="false">
      <c r="A172" s="601"/>
      <c r="B172" s="604" t="s">
        <v>2545</v>
      </c>
      <c r="C172" s="605"/>
      <c r="D172" s="606"/>
    </row>
    <row r="173" customFormat="false" ht="15" hidden="false" customHeight="false" outlineLevel="0" collapsed="false">
      <c r="A173" s="601"/>
      <c r="B173" s="604" t="s">
        <v>2548</v>
      </c>
      <c r="C173" s="605"/>
      <c r="D173" s="606"/>
    </row>
    <row r="174" customFormat="false" ht="15" hidden="false" customHeight="false" outlineLevel="0" collapsed="false">
      <c r="A174" s="601"/>
      <c r="B174" s="604" t="s">
        <v>2088</v>
      </c>
      <c r="C174" s="605"/>
      <c r="D174" s="606"/>
    </row>
    <row r="175" customFormat="false" ht="15" hidden="false" customHeight="false" outlineLevel="0" collapsed="false">
      <c r="A175" s="601"/>
      <c r="B175" s="604" t="s">
        <v>2552</v>
      </c>
      <c r="C175" s="605"/>
      <c r="D175" s="606"/>
    </row>
    <row r="176" customFormat="false" ht="15" hidden="false" customHeight="false" outlineLevel="0" collapsed="false">
      <c r="A176" s="601"/>
      <c r="B176" s="604" t="s">
        <v>2554</v>
      </c>
      <c r="C176" s="605"/>
      <c r="D176" s="606"/>
    </row>
    <row r="177" customFormat="false" ht="15" hidden="false" customHeight="false" outlineLevel="0" collapsed="false">
      <c r="A177" s="601"/>
      <c r="B177" s="604" t="s">
        <v>2556</v>
      </c>
      <c r="C177" s="605"/>
      <c r="D177" s="606"/>
    </row>
    <row r="178" customFormat="false" ht="15" hidden="false" customHeight="false" outlineLevel="0" collapsed="false">
      <c r="A178" s="601"/>
      <c r="B178" s="604" t="s">
        <v>2558</v>
      </c>
      <c r="C178" s="605"/>
      <c r="D178" s="606"/>
    </row>
    <row r="179" customFormat="false" ht="15" hidden="false" customHeight="false" outlineLevel="0" collapsed="false">
      <c r="A179" s="601"/>
      <c r="B179" s="604" t="s">
        <v>2561</v>
      </c>
      <c r="C179" s="605"/>
      <c r="D179" s="606"/>
    </row>
    <row r="180" customFormat="false" ht="15" hidden="false" customHeight="false" outlineLevel="0" collapsed="false">
      <c r="A180" s="601"/>
      <c r="B180" s="604" t="s">
        <v>2563</v>
      </c>
      <c r="C180" s="605"/>
      <c r="D180" s="606"/>
    </row>
    <row r="181" customFormat="false" ht="15" hidden="false" customHeight="false" outlineLevel="0" collapsed="false">
      <c r="A181" s="601"/>
      <c r="B181" s="604" t="s">
        <v>2566</v>
      </c>
      <c r="C181" s="605"/>
      <c r="D181" s="606"/>
    </row>
    <row r="182" customFormat="false" ht="15" hidden="false" customHeight="false" outlineLevel="0" collapsed="false">
      <c r="A182" s="601"/>
      <c r="B182" s="604" t="s">
        <v>2568</v>
      </c>
      <c r="C182" s="605"/>
      <c r="D182" s="606"/>
    </row>
    <row r="183" customFormat="false" ht="15" hidden="false" customHeight="false" outlineLevel="0" collapsed="false">
      <c r="A183" s="601"/>
      <c r="B183" s="604" t="s">
        <v>2571</v>
      </c>
      <c r="C183" s="605"/>
      <c r="D183" s="606"/>
    </row>
    <row r="184" customFormat="false" ht="15" hidden="false" customHeight="false" outlineLevel="0" collapsed="false">
      <c r="A184" s="601"/>
      <c r="B184" s="604" t="s">
        <v>2573</v>
      </c>
      <c r="C184" s="605"/>
      <c r="D184" s="606"/>
    </row>
    <row r="185" customFormat="false" ht="15" hidden="false" customHeight="false" outlineLevel="0" collapsed="false">
      <c r="A185" s="601"/>
      <c r="B185" s="604" t="s">
        <v>2091</v>
      </c>
      <c r="C185" s="605"/>
      <c r="D185" s="606"/>
    </row>
    <row r="186" customFormat="false" ht="15" hidden="false" customHeight="false" outlineLevel="0" collapsed="false">
      <c r="A186" s="601"/>
      <c r="B186" s="604" t="s">
        <v>2093</v>
      </c>
      <c r="C186" s="605"/>
      <c r="D186" s="606"/>
    </row>
    <row r="187" customFormat="false" ht="15" hidden="false" customHeight="false" outlineLevel="0" collapsed="false">
      <c r="A187" s="601"/>
      <c r="B187" s="604" t="s">
        <v>2575</v>
      </c>
      <c r="C187" s="605"/>
      <c r="D187" s="606"/>
    </row>
    <row r="188" customFormat="false" ht="15" hidden="false" customHeight="false" outlineLevel="0" collapsed="false">
      <c r="A188" s="601"/>
      <c r="B188" s="604" t="s">
        <v>2578</v>
      </c>
      <c r="C188" s="605"/>
      <c r="D188" s="606"/>
    </row>
    <row r="189" customFormat="false" ht="15" hidden="false" customHeight="false" outlineLevel="0" collapsed="false">
      <c r="A189" s="601"/>
      <c r="B189" s="604" t="s">
        <v>2581</v>
      </c>
      <c r="C189" s="605"/>
      <c r="D189" s="606"/>
    </row>
    <row r="190" customFormat="false" ht="15" hidden="false" customHeight="false" outlineLevel="0" collapsed="false">
      <c r="A190" s="601"/>
      <c r="B190" s="604" t="s">
        <v>2583</v>
      </c>
      <c r="C190" s="605"/>
      <c r="D190" s="606"/>
    </row>
    <row r="191" customFormat="false" ht="15" hidden="false" customHeight="false" outlineLevel="0" collapsed="false">
      <c r="A191" s="601"/>
      <c r="B191" s="604" t="s">
        <v>2095</v>
      </c>
      <c r="C191" s="605"/>
      <c r="D191" s="606"/>
    </row>
    <row r="192" customFormat="false" ht="15" hidden="false" customHeight="false" outlineLevel="0" collapsed="false">
      <c r="A192" s="601"/>
      <c r="B192" s="604" t="s">
        <v>2585</v>
      </c>
      <c r="C192" s="605"/>
      <c r="D192" s="606"/>
    </row>
    <row r="193" customFormat="false" ht="15" hidden="false" customHeight="false" outlineLevel="0" collapsed="false">
      <c r="A193" s="601"/>
      <c r="B193" s="604" t="s">
        <v>2097</v>
      </c>
      <c r="C193" s="605"/>
      <c r="D193" s="606"/>
    </row>
    <row r="194" customFormat="false" ht="15" hidden="false" customHeight="false" outlineLevel="0" collapsed="false">
      <c r="A194" s="601"/>
      <c r="B194" s="604" t="s">
        <v>2099</v>
      </c>
      <c r="C194" s="605"/>
      <c r="D194" s="606"/>
    </row>
    <row r="195" customFormat="false" ht="15" hidden="false" customHeight="false" outlineLevel="0" collapsed="false">
      <c r="A195" s="601"/>
      <c r="B195" s="604" t="s">
        <v>2587</v>
      </c>
      <c r="C195" s="605"/>
      <c r="D195" s="606"/>
    </row>
    <row r="196" customFormat="false" ht="15" hidden="false" customHeight="false" outlineLevel="0" collapsed="false">
      <c r="A196" s="601"/>
      <c r="B196" s="604" t="s">
        <v>2101</v>
      </c>
      <c r="C196" s="605"/>
      <c r="D196" s="606"/>
    </row>
    <row r="197" customFormat="false" ht="15" hidden="false" customHeight="false" outlineLevel="0" collapsed="false">
      <c r="A197" s="601"/>
      <c r="B197" s="604" t="s">
        <v>3221</v>
      </c>
      <c r="C197" s="605"/>
      <c r="D197" s="606"/>
    </row>
    <row r="198" customFormat="false" ht="15" hidden="false" customHeight="false" outlineLevel="0" collapsed="false">
      <c r="A198" s="601"/>
      <c r="B198" s="604" t="s">
        <v>2590</v>
      </c>
      <c r="C198" s="605"/>
      <c r="D198" s="606"/>
    </row>
    <row r="199" customFormat="false" ht="15" hidden="false" customHeight="false" outlineLevel="0" collapsed="false">
      <c r="A199" s="601"/>
      <c r="B199" s="604" t="s">
        <v>2592</v>
      </c>
      <c r="C199" s="605"/>
      <c r="D199" s="606"/>
    </row>
    <row r="200" customFormat="false" ht="15" hidden="false" customHeight="false" outlineLevel="0" collapsed="false">
      <c r="A200" s="601"/>
      <c r="B200" s="604" t="s">
        <v>2594</v>
      </c>
      <c r="C200" s="605"/>
      <c r="D200" s="606"/>
    </row>
    <row r="201" customFormat="false" ht="15" hidden="false" customHeight="false" outlineLevel="0" collapsed="false">
      <c r="A201" s="601"/>
      <c r="B201" s="604" t="s">
        <v>2104</v>
      </c>
      <c r="C201" s="605"/>
      <c r="D201" s="606"/>
    </row>
    <row r="202" customFormat="false" ht="15" hidden="false" customHeight="false" outlineLevel="0" collapsed="false">
      <c r="A202" s="601"/>
      <c r="B202" s="604" t="s">
        <v>2596</v>
      </c>
      <c r="C202" s="605"/>
      <c r="D202" s="606"/>
    </row>
    <row r="203" customFormat="false" ht="15" hidden="false" customHeight="false" outlineLevel="0" collapsed="false">
      <c r="A203" s="601"/>
      <c r="B203" s="604" t="s">
        <v>2598</v>
      </c>
      <c r="C203" s="605"/>
      <c r="D203" s="606"/>
    </row>
    <row r="204" customFormat="false" ht="15" hidden="false" customHeight="false" outlineLevel="0" collapsed="false">
      <c r="A204" s="601"/>
      <c r="B204" s="604" t="s">
        <v>2603</v>
      </c>
      <c r="C204" s="605"/>
      <c r="D204" s="606"/>
    </row>
    <row r="205" customFormat="false" ht="15" hidden="false" customHeight="false" outlineLevel="0" collapsed="false">
      <c r="A205" s="601"/>
      <c r="B205" s="604" t="s">
        <v>2106</v>
      </c>
      <c r="C205" s="605"/>
      <c r="D205" s="606"/>
    </row>
    <row r="206" customFormat="false" ht="15" hidden="false" customHeight="false" outlineLevel="0" collapsed="false">
      <c r="A206" s="601"/>
      <c r="B206" s="604" t="s">
        <v>2108</v>
      </c>
      <c r="C206" s="605"/>
      <c r="D206" s="606"/>
    </row>
    <row r="207" customFormat="false" ht="15" hidden="false" customHeight="false" outlineLevel="0" collapsed="false">
      <c r="A207" s="601"/>
      <c r="B207" s="604" t="s">
        <v>2608</v>
      </c>
      <c r="C207" s="605"/>
      <c r="D207" s="606"/>
    </row>
    <row r="208" customFormat="false" ht="15" hidden="false" customHeight="false" outlineLevel="0" collapsed="false">
      <c r="A208" s="601"/>
      <c r="B208" s="604" t="s">
        <v>2113</v>
      </c>
      <c r="C208" s="605"/>
      <c r="D208" s="606"/>
    </row>
    <row r="209" customFormat="false" ht="15" hidden="false" customHeight="false" outlineLevel="0" collapsed="false">
      <c r="A209" s="601"/>
      <c r="B209" s="604" t="s">
        <v>1484</v>
      </c>
      <c r="C209" s="605"/>
      <c r="D209" s="606"/>
    </row>
    <row r="210" customFormat="false" ht="15" hidden="false" customHeight="false" outlineLevel="0" collapsed="false">
      <c r="A210" s="601"/>
      <c r="B210" s="604" t="s">
        <v>1492</v>
      </c>
      <c r="C210" s="605"/>
      <c r="D210" s="606"/>
    </row>
    <row r="211" customFormat="false" ht="15" hidden="false" customHeight="false" outlineLevel="0" collapsed="false">
      <c r="A211" s="601"/>
      <c r="B211" s="604" t="s">
        <v>1495</v>
      </c>
      <c r="C211" s="605"/>
      <c r="D211" s="606"/>
    </row>
    <row r="212" customFormat="false" ht="15" hidden="false" customHeight="false" outlineLevel="0" collapsed="false">
      <c r="A212" s="601"/>
      <c r="B212" s="604" t="s">
        <v>1497</v>
      </c>
      <c r="C212" s="605"/>
      <c r="D212" s="606"/>
    </row>
    <row r="213" customFormat="false" ht="15" hidden="false" customHeight="false" outlineLevel="0" collapsed="false">
      <c r="A213" s="601"/>
      <c r="B213" s="604" t="s">
        <v>1289</v>
      </c>
      <c r="C213" s="605"/>
      <c r="D213" s="606"/>
    </row>
    <row r="214" customFormat="false" ht="15" hidden="false" customHeight="false" outlineLevel="0" collapsed="false">
      <c r="A214" s="601"/>
      <c r="B214" s="604" t="s">
        <v>2610</v>
      </c>
      <c r="C214" s="605"/>
      <c r="D214" s="606"/>
    </row>
    <row r="215" customFormat="false" ht="15" hidden="false" customHeight="false" outlineLevel="0" collapsed="false">
      <c r="A215" s="601"/>
      <c r="B215" s="604" t="s">
        <v>79</v>
      </c>
      <c r="C215" s="605"/>
      <c r="D215" s="606"/>
    </row>
    <row r="216" customFormat="false" ht="15" hidden="false" customHeight="false" outlineLevel="0" collapsed="false">
      <c r="A216" s="601"/>
      <c r="B216" s="604" t="s">
        <v>82</v>
      </c>
      <c r="C216" s="605"/>
      <c r="D216" s="606"/>
    </row>
    <row r="217" customFormat="false" ht="15" hidden="false" customHeight="false" outlineLevel="0" collapsed="false">
      <c r="A217" s="601"/>
      <c r="B217" s="604" t="s">
        <v>85</v>
      </c>
      <c r="C217" s="605"/>
      <c r="D217" s="606"/>
    </row>
    <row r="218" customFormat="false" ht="15" hidden="false" customHeight="false" outlineLevel="0" collapsed="false">
      <c r="A218" s="601"/>
      <c r="B218" s="604" t="s">
        <v>88</v>
      </c>
      <c r="C218" s="605"/>
      <c r="D218" s="606"/>
    </row>
    <row r="219" customFormat="false" ht="15" hidden="false" customHeight="false" outlineLevel="0" collapsed="false">
      <c r="A219" s="601"/>
      <c r="B219" s="604" t="s">
        <v>90</v>
      </c>
      <c r="C219" s="605"/>
      <c r="D219" s="606"/>
    </row>
    <row r="220" customFormat="false" ht="15" hidden="false" customHeight="false" outlineLevel="0" collapsed="false">
      <c r="A220" s="601"/>
      <c r="B220" s="604" t="s">
        <v>93</v>
      </c>
      <c r="C220" s="605"/>
      <c r="D220" s="606"/>
    </row>
    <row r="221" customFormat="false" ht="15" hidden="false" customHeight="false" outlineLevel="0" collapsed="false">
      <c r="A221" s="601"/>
      <c r="B221" s="604" t="s">
        <v>96</v>
      </c>
      <c r="C221" s="605"/>
      <c r="D221" s="606"/>
    </row>
    <row r="222" customFormat="false" ht="15" hidden="false" customHeight="false" outlineLevel="0" collapsed="false">
      <c r="A222" s="601"/>
      <c r="B222" s="604" t="s">
        <v>99</v>
      </c>
      <c r="C222" s="605"/>
      <c r="D222" s="606"/>
    </row>
    <row r="223" customFormat="false" ht="15" hidden="false" customHeight="false" outlineLevel="0" collapsed="false">
      <c r="A223" s="601"/>
      <c r="B223" s="604" t="s">
        <v>102</v>
      </c>
      <c r="C223" s="605"/>
      <c r="D223" s="606"/>
    </row>
    <row r="224" customFormat="false" ht="15" hidden="false" customHeight="false" outlineLevel="0" collapsed="false">
      <c r="A224" s="601"/>
      <c r="B224" s="604" t="s">
        <v>105</v>
      </c>
      <c r="C224" s="605"/>
      <c r="D224" s="606"/>
    </row>
    <row r="225" customFormat="false" ht="15" hidden="false" customHeight="false" outlineLevel="0" collapsed="false">
      <c r="A225" s="601"/>
      <c r="B225" s="604" t="s">
        <v>108</v>
      </c>
      <c r="C225" s="605"/>
      <c r="D225" s="606"/>
    </row>
    <row r="226" customFormat="false" ht="15" hidden="false" customHeight="false" outlineLevel="0" collapsed="false">
      <c r="A226" s="601"/>
      <c r="B226" s="604" t="s">
        <v>111</v>
      </c>
      <c r="C226" s="605"/>
      <c r="D226" s="606"/>
    </row>
    <row r="227" customFormat="false" ht="15" hidden="false" customHeight="false" outlineLevel="0" collapsed="false">
      <c r="A227" s="601"/>
      <c r="B227" s="604" t="s">
        <v>113</v>
      </c>
      <c r="C227" s="605"/>
      <c r="D227" s="606"/>
    </row>
    <row r="228" customFormat="false" ht="15" hidden="false" customHeight="false" outlineLevel="0" collapsed="false">
      <c r="A228" s="601"/>
      <c r="B228" s="604" t="s">
        <v>116</v>
      </c>
      <c r="C228" s="605"/>
      <c r="D228" s="606"/>
    </row>
    <row r="229" customFormat="false" ht="15" hidden="false" customHeight="false" outlineLevel="0" collapsed="false">
      <c r="A229" s="601"/>
      <c r="B229" s="604" t="s">
        <v>119</v>
      </c>
      <c r="C229" s="605"/>
      <c r="D229" s="606"/>
    </row>
    <row r="230" customFormat="false" ht="15" hidden="false" customHeight="false" outlineLevel="0" collapsed="false">
      <c r="A230" s="601"/>
      <c r="B230" s="604" t="s">
        <v>121</v>
      </c>
      <c r="C230" s="605"/>
      <c r="D230" s="606"/>
    </row>
    <row r="231" customFormat="false" ht="15" hidden="false" customHeight="false" outlineLevel="0" collapsed="false">
      <c r="A231" s="601"/>
      <c r="B231" s="604" t="s">
        <v>124</v>
      </c>
      <c r="C231" s="605"/>
      <c r="D231" s="606"/>
    </row>
    <row r="232" customFormat="false" ht="15" hidden="false" customHeight="false" outlineLevel="0" collapsed="false">
      <c r="A232" s="601"/>
      <c r="B232" s="604" t="s">
        <v>126</v>
      </c>
      <c r="C232" s="605"/>
      <c r="D232" s="606"/>
    </row>
    <row r="233" customFormat="false" ht="15" hidden="false" customHeight="false" outlineLevel="0" collapsed="false">
      <c r="A233" s="601"/>
      <c r="B233" s="604" t="s">
        <v>129</v>
      </c>
      <c r="C233" s="605"/>
      <c r="D233" s="606"/>
    </row>
    <row r="234" customFormat="false" ht="15" hidden="false" customHeight="false" outlineLevel="0" collapsed="false">
      <c r="A234" s="601"/>
      <c r="B234" s="604" t="s">
        <v>131</v>
      </c>
      <c r="C234" s="605"/>
      <c r="D234" s="606"/>
    </row>
    <row r="235" customFormat="false" ht="15" hidden="false" customHeight="false" outlineLevel="0" collapsed="false">
      <c r="A235" s="601"/>
      <c r="B235" s="604" t="s">
        <v>3223</v>
      </c>
      <c r="C235" s="605"/>
      <c r="D235" s="606"/>
    </row>
    <row r="236" customFormat="false" ht="15" hidden="false" customHeight="false" outlineLevel="0" collapsed="false">
      <c r="A236" s="601"/>
      <c r="B236" s="604" t="s">
        <v>3225</v>
      </c>
      <c r="C236" s="605"/>
      <c r="D236" s="606"/>
    </row>
    <row r="237" customFormat="false" ht="15" hidden="false" customHeight="false" outlineLevel="0" collapsed="false">
      <c r="A237" s="601"/>
      <c r="B237" s="604" t="s">
        <v>3227</v>
      </c>
      <c r="C237" s="605"/>
      <c r="D237" s="606"/>
    </row>
    <row r="238" customFormat="false" ht="15" hidden="false" customHeight="false" outlineLevel="0" collapsed="false">
      <c r="A238" s="601"/>
      <c r="B238" s="604" t="s">
        <v>3229</v>
      </c>
      <c r="C238" s="605"/>
      <c r="D238" s="606"/>
    </row>
    <row r="239" customFormat="false" ht="15" hidden="false" customHeight="false" outlineLevel="0" collapsed="false">
      <c r="A239" s="601"/>
      <c r="B239" s="604" t="s">
        <v>482</v>
      </c>
      <c r="C239" s="605"/>
      <c r="D239" s="606"/>
    </row>
    <row r="240" customFormat="false" ht="15" hidden="false" customHeight="false" outlineLevel="0" collapsed="false">
      <c r="A240" s="601"/>
      <c r="B240" s="604" t="s">
        <v>485</v>
      </c>
      <c r="C240" s="605"/>
      <c r="D240" s="606"/>
    </row>
    <row r="241" customFormat="false" ht="15" hidden="false" customHeight="false" outlineLevel="0" collapsed="false">
      <c r="A241" s="601"/>
      <c r="B241" s="604" t="s">
        <v>488</v>
      </c>
      <c r="C241" s="605"/>
      <c r="D241" s="606"/>
    </row>
    <row r="242" customFormat="false" ht="15" hidden="false" customHeight="false" outlineLevel="0" collapsed="false">
      <c r="A242" s="601"/>
      <c r="B242" s="604" t="s">
        <v>492</v>
      </c>
      <c r="C242" s="605"/>
      <c r="D242" s="606"/>
    </row>
    <row r="243" customFormat="false" ht="15" hidden="false" customHeight="false" outlineLevel="0" collapsed="false">
      <c r="A243" s="601"/>
      <c r="B243" s="604" t="s">
        <v>133</v>
      </c>
      <c r="C243" s="605"/>
      <c r="D243" s="606"/>
    </row>
    <row r="244" customFormat="false" ht="15" hidden="false" customHeight="false" outlineLevel="0" collapsed="false">
      <c r="A244" s="601"/>
      <c r="B244" s="604" t="s">
        <v>136</v>
      </c>
      <c r="C244" s="605"/>
      <c r="D244" s="606"/>
    </row>
    <row r="245" customFormat="false" ht="15" hidden="false" customHeight="false" outlineLevel="0" collapsed="false">
      <c r="A245" s="601"/>
      <c r="B245" s="604" t="s">
        <v>2612</v>
      </c>
      <c r="C245" s="605"/>
      <c r="D245" s="606"/>
    </row>
    <row r="246" customFormat="false" ht="15" hidden="false" customHeight="false" outlineLevel="0" collapsed="false">
      <c r="A246" s="601"/>
      <c r="B246" s="604" t="s">
        <v>2614</v>
      </c>
      <c r="C246" s="605"/>
      <c r="D246" s="606"/>
    </row>
    <row r="247" customFormat="false" ht="15" hidden="false" customHeight="false" outlineLevel="0" collapsed="false">
      <c r="A247" s="601"/>
      <c r="B247" s="604" t="s">
        <v>2616</v>
      </c>
      <c r="C247" s="605"/>
      <c r="D247" s="606"/>
    </row>
    <row r="248" customFormat="false" ht="15" hidden="false" customHeight="false" outlineLevel="0" collapsed="false">
      <c r="A248" s="601"/>
      <c r="B248" s="604" t="s">
        <v>744</v>
      </c>
      <c r="C248" s="605"/>
      <c r="D248" s="606"/>
    </row>
    <row r="249" customFormat="false" ht="15" hidden="false" customHeight="false" outlineLevel="0" collapsed="false">
      <c r="A249" s="601"/>
      <c r="B249" s="604" t="s">
        <v>747</v>
      </c>
      <c r="C249" s="605"/>
      <c r="D249" s="606"/>
    </row>
    <row r="250" customFormat="false" ht="15" hidden="false" customHeight="false" outlineLevel="0" collapsed="false">
      <c r="A250" s="601"/>
      <c r="B250" s="604" t="s">
        <v>750</v>
      </c>
      <c r="C250" s="605"/>
      <c r="D250" s="606"/>
    </row>
    <row r="251" customFormat="false" ht="15" hidden="false" customHeight="false" outlineLevel="0" collapsed="false">
      <c r="A251" s="601"/>
      <c r="B251" s="604" t="s">
        <v>752</v>
      </c>
      <c r="C251" s="605"/>
      <c r="D251" s="606"/>
    </row>
    <row r="252" customFormat="false" ht="15" hidden="false" customHeight="false" outlineLevel="0" collapsed="false">
      <c r="A252" s="601"/>
      <c r="B252" s="604" t="s">
        <v>757</v>
      </c>
      <c r="C252" s="605"/>
      <c r="D252" s="606"/>
    </row>
    <row r="253" customFormat="false" ht="15" hidden="false" customHeight="false" outlineLevel="0" collapsed="false">
      <c r="A253" s="601"/>
      <c r="B253" s="604" t="s">
        <v>2618</v>
      </c>
      <c r="C253" s="605"/>
      <c r="D253" s="606"/>
    </row>
    <row r="254" customFormat="false" ht="15" hidden="false" customHeight="false" outlineLevel="0" collapsed="false">
      <c r="A254" s="601"/>
      <c r="B254" s="604" t="s">
        <v>3231</v>
      </c>
      <c r="C254" s="605"/>
      <c r="D254" s="606"/>
    </row>
    <row r="255" customFormat="false" ht="15" hidden="false" customHeight="false" outlineLevel="0" collapsed="false">
      <c r="A255" s="601"/>
      <c r="B255" s="604" t="s">
        <v>2620</v>
      </c>
      <c r="C255" s="605"/>
      <c r="D255" s="606"/>
    </row>
    <row r="256" customFormat="false" ht="15" hidden="false" customHeight="false" outlineLevel="0" collapsed="false">
      <c r="A256" s="601"/>
      <c r="B256" s="604" t="s">
        <v>2623</v>
      </c>
      <c r="C256" s="605"/>
      <c r="D256" s="606"/>
    </row>
    <row r="257" customFormat="false" ht="15" hidden="false" customHeight="false" outlineLevel="0" collapsed="false">
      <c r="A257" s="601"/>
      <c r="B257" s="604" t="s">
        <v>2625</v>
      </c>
      <c r="C257" s="605"/>
      <c r="D257" s="606"/>
    </row>
    <row r="258" customFormat="false" ht="15" hidden="false" customHeight="false" outlineLevel="0" collapsed="false">
      <c r="A258" s="601"/>
      <c r="B258" s="604" t="s">
        <v>3233</v>
      </c>
      <c r="C258" s="605"/>
      <c r="D258" s="606"/>
    </row>
    <row r="259" customFormat="false" ht="15" hidden="false" customHeight="false" outlineLevel="0" collapsed="false">
      <c r="A259" s="601"/>
      <c r="B259" s="604" t="s">
        <v>2627</v>
      </c>
      <c r="C259" s="605"/>
      <c r="D259" s="606"/>
    </row>
    <row r="260" customFormat="false" ht="15" hidden="false" customHeight="false" outlineLevel="0" collapsed="false">
      <c r="A260" s="601"/>
      <c r="B260" s="604" t="s">
        <v>2116</v>
      </c>
      <c r="C260" s="605"/>
      <c r="D260" s="606"/>
    </row>
    <row r="261" customFormat="false" ht="15" hidden="false" customHeight="false" outlineLevel="0" collapsed="false">
      <c r="A261" s="601"/>
      <c r="B261" s="604" t="s">
        <v>138</v>
      </c>
      <c r="C261" s="605"/>
      <c r="D261" s="606"/>
    </row>
    <row r="262" customFormat="false" ht="15" hidden="false" customHeight="false" outlineLevel="0" collapsed="false">
      <c r="A262" s="601"/>
      <c r="B262" s="604" t="s">
        <v>760</v>
      </c>
      <c r="C262" s="605"/>
      <c r="D262" s="606"/>
    </row>
    <row r="263" customFormat="false" ht="15" hidden="false" customHeight="false" outlineLevel="0" collapsed="false">
      <c r="A263" s="601"/>
      <c r="B263" s="604" t="s">
        <v>144</v>
      </c>
      <c r="C263" s="605"/>
      <c r="D263" s="606"/>
    </row>
    <row r="264" customFormat="false" ht="15" hidden="false" customHeight="false" outlineLevel="0" collapsed="false">
      <c r="A264" s="601"/>
      <c r="B264" s="604" t="s">
        <v>3235</v>
      </c>
      <c r="C264" s="605"/>
      <c r="D264" s="606"/>
    </row>
    <row r="265" customFormat="false" ht="15" hidden="false" customHeight="false" outlineLevel="0" collapsed="false">
      <c r="A265" s="601"/>
      <c r="B265" s="604" t="s">
        <v>2119</v>
      </c>
      <c r="C265" s="605"/>
      <c r="D265" s="606"/>
    </row>
    <row r="266" customFormat="false" ht="15" hidden="false" customHeight="false" outlineLevel="0" collapsed="false">
      <c r="A266" s="601"/>
      <c r="B266" s="604" t="s">
        <v>442</v>
      </c>
      <c r="C266" s="605"/>
      <c r="D266" s="606"/>
    </row>
    <row r="267" customFormat="false" ht="15" hidden="false" customHeight="false" outlineLevel="0" collapsed="false">
      <c r="A267" s="601"/>
      <c r="B267" s="604" t="s">
        <v>445</v>
      </c>
      <c r="C267" s="605"/>
      <c r="D267" s="606"/>
    </row>
    <row r="268" customFormat="false" ht="15" hidden="false" customHeight="false" outlineLevel="0" collapsed="false">
      <c r="A268" s="601"/>
      <c r="B268" s="604" t="s">
        <v>147</v>
      </c>
      <c r="C268" s="605"/>
      <c r="D268" s="606"/>
    </row>
    <row r="269" customFormat="false" ht="15" hidden="false" customHeight="false" outlineLevel="0" collapsed="false">
      <c r="A269" s="601"/>
      <c r="B269" s="604" t="s">
        <v>495</v>
      </c>
      <c r="C269" s="605"/>
      <c r="D269" s="606"/>
    </row>
    <row r="270" customFormat="false" ht="15" hidden="false" customHeight="false" outlineLevel="0" collapsed="false">
      <c r="A270" s="601"/>
      <c r="B270" s="604" t="s">
        <v>3237</v>
      </c>
      <c r="C270" s="605"/>
      <c r="D270" s="606"/>
    </row>
    <row r="271" customFormat="false" ht="15" hidden="false" customHeight="false" outlineLevel="0" collapsed="false">
      <c r="A271" s="601"/>
      <c r="B271" s="604" t="s">
        <v>2629</v>
      </c>
      <c r="C271" s="605"/>
      <c r="D271" s="606"/>
    </row>
    <row r="272" customFormat="false" ht="15" hidden="false" customHeight="false" outlineLevel="0" collapsed="false">
      <c r="A272" s="601"/>
      <c r="B272" s="604" t="s">
        <v>2122</v>
      </c>
      <c r="C272" s="605"/>
      <c r="D272" s="606"/>
    </row>
    <row r="273" customFormat="false" ht="15" hidden="false" customHeight="false" outlineLevel="0" collapsed="false">
      <c r="A273" s="601"/>
      <c r="B273" s="604" t="s">
        <v>2124</v>
      </c>
      <c r="C273" s="605"/>
      <c r="D273" s="606"/>
    </row>
    <row r="274" customFormat="false" ht="15" hidden="false" customHeight="false" outlineLevel="0" collapsed="false">
      <c r="A274" s="601"/>
      <c r="B274" s="604" t="s">
        <v>2127</v>
      </c>
      <c r="C274" s="605"/>
      <c r="D274" s="606"/>
    </row>
    <row r="275" customFormat="false" ht="15" hidden="false" customHeight="false" outlineLevel="0" collapsed="false">
      <c r="A275" s="601"/>
      <c r="B275" s="604" t="s">
        <v>763</v>
      </c>
      <c r="C275" s="605"/>
      <c r="D275" s="606"/>
    </row>
    <row r="276" customFormat="false" ht="15" hidden="false" customHeight="false" outlineLevel="0" collapsed="false">
      <c r="A276" s="601"/>
      <c r="B276" s="604" t="s">
        <v>766</v>
      </c>
      <c r="C276" s="605"/>
      <c r="D276" s="606"/>
    </row>
    <row r="277" customFormat="false" ht="15" hidden="false" customHeight="false" outlineLevel="0" collapsed="false">
      <c r="A277" s="601"/>
      <c r="B277" s="604" t="s">
        <v>2631</v>
      </c>
      <c r="C277" s="605"/>
      <c r="D277" s="606"/>
    </row>
    <row r="278" customFormat="false" ht="15" hidden="false" customHeight="false" outlineLevel="0" collapsed="false">
      <c r="A278" s="601"/>
      <c r="B278" s="604" t="s">
        <v>2634</v>
      </c>
      <c r="C278" s="605"/>
      <c r="D278" s="606"/>
    </row>
    <row r="279" customFormat="false" ht="15" hidden="false" customHeight="false" outlineLevel="0" collapsed="false">
      <c r="A279" s="601"/>
      <c r="B279" s="604" t="s">
        <v>3239</v>
      </c>
      <c r="C279" s="605"/>
      <c r="D279" s="606"/>
    </row>
    <row r="280" customFormat="false" ht="15" hidden="false" customHeight="false" outlineLevel="0" collapsed="false">
      <c r="A280" s="601"/>
      <c r="B280" s="604" t="s">
        <v>769</v>
      </c>
      <c r="C280" s="605"/>
      <c r="D280" s="606"/>
    </row>
    <row r="281" customFormat="false" ht="15" hidden="false" customHeight="false" outlineLevel="0" collapsed="false">
      <c r="A281" s="601"/>
      <c r="B281" s="604" t="s">
        <v>150</v>
      </c>
      <c r="C281" s="605"/>
      <c r="D281" s="606"/>
    </row>
    <row r="282" customFormat="false" ht="15" hidden="false" customHeight="false" outlineLevel="0" collapsed="false">
      <c r="A282" s="601"/>
      <c r="B282" s="604" t="s">
        <v>3244</v>
      </c>
      <c r="C282" s="605"/>
      <c r="D282" s="606"/>
    </row>
    <row r="283" customFormat="false" ht="15" hidden="false" customHeight="false" outlineLevel="0" collapsed="false">
      <c r="A283" s="601"/>
      <c r="B283" s="604" t="s">
        <v>152</v>
      </c>
      <c r="C283" s="605"/>
      <c r="D283" s="606"/>
    </row>
    <row r="284" customFormat="false" ht="15" hidden="false" customHeight="false" outlineLevel="0" collapsed="false">
      <c r="A284" s="601"/>
      <c r="B284" s="604" t="s">
        <v>3247</v>
      </c>
      <c r="C284" s="605"/>
      <c r="D284" s="606"/>
    </row>
    <row r="285" customFormat="false" ht="15" hidden="false" customHeight="false" outlineLevel="0" collapsed="false">
      <c r="A285" s="601"/>
      <c r="B285" s="604" t="s">
        <v>2637</v>
      </c>
      <c r="C285" s="605"/>
      <c r="D285" s="606"/>
    </row>
    <row r="286" customFormat="false" ht="15" hidden="false" customHeight="false" outlineLevel="0" collapsed="false">
      <c r="A286" s="601"/>
      <c r="B286" s="604" t="s">
        <v>2639</v>
      </c>
      <c r="C286" s="605"/>
      <c r="D286" s="606"/>
    </row>
    <row r="287" customFormat="false" ht="15" hidden="false" customHeight="false" outlineLevel="0" collapsed="false">
      <c r="A287" s="601"/>
      <c r="B287" s="604" t="s">
        <v>2130</v>
      </c>
      <c r="C287" s="605"/>
      <c r="D287" s="606"/>
    </row>
    <row r="288" customFormat="false" ht="15" hidden="false" customHeight="false" outlineLevel="0" collapsed="false">
      <c r="A288" s="601"/>
      <c r="B288" s="604" t="s">
        <v>2641</v>
      </c>
      <c r="C288" s="605"/>
      <c r="D288" s="606"/>
    </row>
    <row r="289" customFormat="false" ht="15" hidden="false" customHeight="false" outlineLevel="0" collapsed="false">
      <c r="A289" s="601"/>
      <c r="B289" s="604" t="s">
        <v>2643</v>
      </c>
      <c r="C289" s="605"/>
      <c r="D289" s="606"/>
    </row>
    <row r="290" customFormat="false" ht="15" hidden="false" customHeight="false" outlineLevel="0" collapsed="false">
      <c r="A290" s="601"/>
      <c r="B290" s="604" t="s">
        <v>2132</v>
      </c>
      <c r="C290" s="605"/>
      <c r="D290" s="606"/>
    </row>
    <row r="291" customFormat="false" ht="15" hidden="false" customHeight="false" outlineLevel="0" collapsed="false">
      <c r="A291" s="601"/>
      <c r="B291" s="604" t="s">
        <v>3249</v>
      </c>
      <c r="C291" s="605"/>
      <c r="D291" s="606"/>
    </row>
    <row r="292" customFormat="false" ht="15" hidden="false" customHeight="false" outlineLevel="0" collapsed="false">
      <c r="A292" s="601"/>
      <c r="B292" s="604" t="s">
        <v>1292</v>
      </c>
      <c r="C292" s="605"/>
      <c r="D292" s="606"/>
    </row>
    <row r="293" customFormat="false" ht="15" hidden="false" customHeight="false" outlineLevel="0" collapsed="false">
      <c r="A293" s="601"/>
      <c r="B293" s="604" t="s">
        <v>2135</v>
      </c>
      <c r="C293" s="605"/>
      <c r="D293" s="606"/>
    </row>
    <row r="294" customFormat="false" ht="15" hidden="false" customHeight="false" outlineLevel="0" collapsed="false">
      <c r="A294" s="601"/>
      <c r="B294" s="604" t="s">
        <v>2138</v>
      </c>
      <c r="C294" s="605"/>
      <c r="D294" s="606"/>
    </row>
    <row r="295" customFormat="false" ht="15" hidden="false" customHeight="false" outlineLevel="0" collapsed="false">
      <c r="A295" s="601"/>
      <c r="B295" s="604" t="s">
        <v>2143</v>
      </c>
      <c r="C295" s="605"/>
      <c r="D295" s="606"/>
    </row>
    <row r="296" customFormat="false" ht="15" hidden="false" customHeight="false" outlineLevel="0" collapsed="false">
      <c r="A296" s="601"/>
      <c r="B296" s="604" t="s">
        <v>3251</v>
      </c>
      <c r="C296" s="605"/>
      <c r="D296" s="606"/>
    </row>
    <row r="297" customFormat="false" ht="15" hidden="false" customHeight="false" outlineLevel="0" collapsed="false">
      <c r="A297" s="601"/>
      <c r="B297" s="604" t="s">
        <v>3253</v>
      </c>
      <c r="C297" s="605"/>
      <c r="D297" s="606"/>
    </row>
    <row r="298" customFormat="false" ht="15" hidden="false" customHeight="false" outlineLevel="0" collapsed="false">
      <c r="A298" s="601"/>
      <c r="B298" s="604" t="s">
        <v>772</v>
      </c>
      <c r="C298" s="605"/>
      <c r="D298" s="606"/>
    </row>
    <row r="299" customFormat="false" ht="15" hidden="false" customHeight="false" outlineLevel="0" collapsed="false">
      <c r="A299" s="601"/>
      <c r="B299" s="604" t="s">
        <v>448</v>
      </c>
      <c r="C299" s="605"/>
      <c r="D299" s="606"/>
    </row>
    <row r="300" customFormat="false" ht="15" hidden="false" customHeight="false" outlineLevel="0" collapsed="false">
      <c r="A300" s="601"/>
      <c r="B300" s="604" t="s">
        <v>451</v>
      </c>
      <c r="C300" s="605"/>
      <c r="D300" s="606"/>
    </row>
    <row r="301" customFormat="false" ht="15" hidden="false" customHeight="false" outlineLevel="0" collapsed="false">
      <c r="A301" s="601"/>
      <c r="B301" s="604" t="s">
        <v>2645</v>
      </c>
      <c r="C301" s="605"/>
      <c r="D301" s="606"/>
    </row>
    <row r="302" customFormat="false" ht="15" hidden="false" customHeight="false" outlineLevel="0" collapsed="false">
      <c r="A302" s="601"/>
      <c r="B302" s="604" t="s">
        <v>2147</v>
      </c>
      <c r="C302" s="605"/>
      <c r="D302" s="606"/>
    </row>
    <row r="303" customFormat="false" ht="15" hidden="false" customHeight="false" outlineLevel="0" collapsed="false">
      <c r="A303" s="601"/>
      <c r="B303" s="604" t="s">
        <v>777</v>
      </c>
      <c r="C303" s="605"/>
      <c r="D303" s="606"/>
    </row>
    <row r="304" customFormat="false" ht="15" hidden="false" customHeight="false" outlineLevel="0" collapsed="false">
      <c r="A304" s="601"/>
      <c r="B304" s="604" t="s">
        <v>155</v>
      </c>
      <c r="C304" s="605"/>
      <c r="D304" s="606"/>
    </row>
    <row r="305" customFormat="false" ht="15" hidden="false" customHeight="false" outlineLevel="0" collapsed="false">
      <c r="A305" s="601"/>
      <c r="B305" s="604" t="s">
        <v>782</v>
      </c>
      <c r="C305" s="605"/>
      <c r="D305" s="606"/>
    </row>
    <row r="306" customFormat="false" ht="15" hidden="false" customHeight="false" outlineLevel="0" collapsed="false">
      <c r="A306" s="601"/>
      <c r="B306" s="604" t="s">
        <v>787</v>
      </c>
      <c r="C306" s="605"/>
      <c r="D306" s="606"/>
    </row>
    <row r="307" customFormat="false" ht="15" hidden="false" customHeight="false" outlineLevel="0" collapsed="false">
      <c r="A307" s="601"/>
      <c r="B307" s="604" t="s">
        <v>794</v>
      </c>
      <c r="C307" s="605"/>
      <c r="D307" s="606"/>
    </row>
    <row r="308" customFormat="false" ht="15" hidden="false" customHeight="false" outlineLevel="0" collapsed="false">
      <c r="A308" s="601"/>
      <c r="B308" s="604" t="s">
        <v>796</v>
      </c>
      <c r="C308" s="605"/>
      <c r="D308" s="606"/>
    </row>
    <row r="309" customFormat="false" ht="15" hidden="false" customHeight="false" outlineLevel="0" collapsed="false">
      <c r="A309" s="601"/>
      <c r="B309" s="604" t="s">
        <v>798</v>
      </c>
      <c r="C309" s="605"/>
      <c r="D309" s="606"/>
    </row>
    <row r="310" customFormat="false" ht="15" hidden="false" customHeight="false" outlineLevel="0" collapsed="false">
      <c r="A310" s="601"/>
      <c r="B310" s="604" t="s">
        <v>801</v>
      </c>
      <c r="C310" s="605"/>
      <c r="D310" s="606"/>
    </row>
    <row r="311" customFormat="false" ht="15" hidden="false" customHeight="false" outlineLevel="0" collapsed="false">
      <c r="A311" s="601"/>
      <c r="B311" s="604" t="s">
        <v>806</v>
      </c>
      <c r="C311" s="605"/>
      <c r="D311" s="606"/>
    </row>
    <row r="312" customFormat="false" ht="15" hidden="false" customHeight="false" outlineLevel="0" collapsed="false">
      <c r="A312" s="601"/>
      <c r="B312" s="604" t="s">
        <v>811</v>
      </c>
      <c r="C312" s="605"/>
      <c r="D312" s="606"/>
    </row>
    <row r="313" customFormat="false" ht="15" hidden="false" customHeight="false" outlineLevel="0" collapsed="false">
      <c r="A313" s="601"/>
      <c r="B313" s="604" t="s">
        <v>816</v>
      </c>
      <c r="C313" s="605"/>
      <c r="D313" s="606"/>
    </row>
    <row r="314" customFormat="false" ht="15" hidden="false" customHeight="false" outlineLevel="0" collapsed="false">
      <c r="A314" s="601"/>
      <c r="B314" s="604" t="s">
        <v>819</v>
      </c>
      <c r="C314" s="605"/>
      <c r="D314" s="606"/>
    </row>
    <row r="315" customFormat="false" ht="15" hidden="false" customHeight="false" outlineLevel="0" collapsed="false">
      <c r="A315" s="601"/>
      <c r="B315" s="604" t="s">
        <v>821</v>
      </c>
      <c r="C315" s="605"/>
      <c r="D315" s="606"/>
    </row>
    <row r="316" customFormat="false" ht="15" hidden="false" customHeight="false" outlineLevel="0" collapsed="false">
      <c r="A316" s="601"/>
      <c r="B316" s="604" t="s">
        <v>824</v>
      </c>
      <c r="C316" s="605"/>
      <c r="D316" s="606"/>
    </row>
    <row r="317" customFormat="false" ht="15" hidden="false" customHeight="false" outlineLevel="0" collapsed="false">
      <c r="A317" s="601"/>
      <c r="B317" s="604" t="s">
        <v>829</v>
      </c>
      <c r="C317" s="605"/>
      <c r="D317" s="606"/>
    </row>
    <row r="318" customFormat="false" ht="15" hidden="false" customHeight="false" outlineLevel="0" collapsed="false">
      <c r="A318" s="601"/>
      <c r="B318" s="604" t="s">
        <v>157</v>
      </c>
      <c r="C318" s="605"/>
      <c r="D318" s="606"/>
    </row>
    <row r="319" customFormat="false" ht="15" hidden="false" customHeight="false" outlineLevel="0" collapsed="false">
      <c r="A319" s="601"/>
      <c r="B319" s="604" t="s">
        <v>3255</v>
      </c>
      <c r="C319" s="605"/>
      <c r="D319" s="606"/>
    </row>
    <row r="320" customFormat="false" ht="15" hidden="false" customHeight="false" outlineLevel="0" collapsed="false">
      <c r="A320" s="601"/>
      <c r="B320" s="604" t="s">
        <v>3257</v>
      </c>
      <c r="C320" s="605"/>
      <c r="D320" s="606"/>
    </row>
    <row r="321" customFormat="false" ht="15" hidden="false" customHeight="false" outlineLevel="0" collapsed="false">
      <c r="A321" s="601"/>
      <c r="B321" s="604" t="s">
        <v>3260</v>
      </c>
      <c r="C321" s="605"/>
      <c r="D321" s="606"/>
    </row>
    <row r="322" customFormat="false" ht="15" hidden="false" customHeight="false" outlineLevel="0" collapsed="false">
      <c r="A322" s="601"/>
      <c r="B322" s="604" t="s">
        <v>2648</v>
      </c>
      <c r="C322" s="605"/>
      <c r="D322" s="606"/>
    </row>
    <row r="323" customFormat="false" ht="15" hidden="false" customHeight="false" outlineLevel="0" collapsed="false">
      <c r="A323" s="601"/>
      <c r="B323" s="604" t="s">
        <v>3262</v>
      </c>
      <c r="C323" s="605"/>
      <c r="D323" s="606"/>
    </row>
    <row r="324" customFormat="false" ht="15" hidden="false" customHeight="false" outlineLevel="0" collapsed="false">
      <c r="A324" s="601"/>
      <c r="B324" s="604" t="s">
        <v>3264</v>
      </c>
      <c r="C324" s="605"/>
      <c r="D324" s="606"/>
    </row>
    <row r="325" customFormat="false" ht="15" hidden="false" customHeight="false" outlineLevel="0" collapsed="false">
      <c r="A325" s="601"/>
      <c r="B325" s="604" t="s">
        <v>162</v>
      </c>
      <c r="C325" s="605"/>
      <c r="D325" s="606"/>
    </row>
    <row r="326" customFormat="false" ht="15" hidden="false" customHeight="false" outlineLevel="0" collapsed="false">
      <c r="A326" s="601"/>
      <c r="B326" s="604" t="s">
        <v>834</v>
      </c>
      <c r="C326" s="605"/>
      <c r="D326" s="606"/>
    </row>
    <row r="327" customFormat="false" ht="15" hidden="false" customHeight="false" outlineLevel="0" collapsed="false">
      <c r="A327" s="601"/>
      <c r="B327" s="604" t="s">
        <v>843</v>
      </c>
      <c r="C327" s="605"/>
      <c r="D327" s="606"/>
    </row>
    <row r="328" customFormat="false" ht="15" hidden="false" customHeight="false" outlineLevel="0" collapsed="false">
      <c r="A328" s="601"/>
      <c r="B328" s="604" t="s">
        <v>846</v>
      </c>
      <c r="C328" s="605"/>
      <c r="D328" s="606"/>
    </row>
    <row r="329" customFormat="false" ht="15" hidden="false" customHeight="false" outlineLevel="0" collapsed="false">
      <c r="A329" s="601"/>
      <c r="B329" s="604" t="s">
        <v>2150</v>
      </c>
      <c r="C329" s="605"/>
      <c r="D329" s="606"/>
    </row>
    <row r="330" customFormat="false" ht="15" hidden="false" customHeight="false" outlineLevel="0" collapsed="false">
      <c r="A330" s="601"/>
      <c r="B330" s="604" t="s">
        <v>2153</v>
      </c>
      <c r="C330" s="605"/>
      <c r="D330" s="606"/>
    </row>
    <row r="331" customFormat="false" ht="15" hidden="false" customHeight="false" outlineLevel="0" collapsed="false">
      <c r="A331" s="601"/>
      <c r="B331" s="604" t="s">
        <v>2155</v>
      </c>
      <c r="C331" s="605"/>
      <c r="D331" s="606"/>
    </row>
    <row r="332" customFormat="false" ht="15" hidden="false" customHeight="false" outlineLevel="0" collapsed="false">
      <c r="A332" s="601"/>
      <c r="B332" s="604" t="s">
        <v>1295</v>
      </c>
      <c r="C332" s="605"/>
      <c r="D332" s="606"/>
    </row>
    <row r="333" customFormat="false" ht="15" hidden="false" customHeight="false" outlineLevel="0" collapsed="false">
      <c r="A333" s="601"/>
      <c r="B333" s="604" t="s">
        <v>1298</v>
      </c>
      <c r="C333" s="605"/>
      <c r="D333" s="606"/>
    </row>
    <row r="334" customFormat="false" ht="15" hidden="false" customHeight="false" outlineLevel="0" collapsed="false">
      <c r="A334" s="601"/>
      <c r="B334" s="604" t="s">
        <v>499</v>
      </c>
      <c r="C334" s="605"/>
      <c r="D334" s="606"/>
    </row>
    <row r="335" customFormat="false" ht="15" hidden="false" customHeight="false" outlineLevel="0" collapsed="false">
      <c r="A335" s="601"/>
      <c r="B335" s="604" t="s">
        <v>3266</v>
      </c>
      <c r="C335" s="605"/>
      <c r="D335" s="606"/>
    </row>
    <row r="336" customFormat="false" ht="15" hidden="false" customHeight="false" outlineLevel="0" collapsed="false">
      <c r="A336" s="601"/>
      <c r="B336" s="604" t="s">
        <v>3269</v>
      </c>
      <c r="C336" s="605"/>
      <c r="D336" s="606"/>
    </row>
    <row r="337" customFormat="false" ht="15" hidden="false" customHeight="false" outlineLevel="0" collapsed="false">
      <c r="A337" s="601"/>
      <c r="B337" s="604" t="s">
        <v>2650</v>
      </c>
      <c r="C337" s="605"/>
      <c r="D337" s="606"/>
    </row>
    <row r="338" customFormat="false" ht="15" hidden="false" customHeight="false" outlineLevel="0" collapsed="false">
      <c r="A338" s="601"/>
      <c r="B338" s="604" t="s">
        <v>3271</v>
      </c>
      <c r="C338" s="605"/>
      <c r="D338" s="606"/>
    </row>
    <row r="339" customFormat="false" ht="15" hidden="false" customHeight="false" outlineLevel="0" collapsed="false">
      <c r="A339" s="601"/>
      <c r="B339" s="604" t="s">
        <v>2653</v>
      </c>
      <c r="C339" s="605"/>
      <c r="D339" s="606"/>
    </row>
    <row r="340" customFormat="false" ht="15" hidden="false" customHeight="false" outlineLevel="0" collapsed="false">
      <c r="A340" s="601"/>
      <c r="B340" s="604" t="s">
        <v>1501</v>
      </c>
      <c r="C340" s="605"/>
      <c r="D340" s="606"/>
    </row>
    <row r="341" customFormat="false" ht="15" hidden="false" customHeight="false" outlineLevel="0" collapsed="false">
      <c r="A341" s="601"/>
      <c r="B341" s="604" t="s">
        <v>1504</v>
      </c>
      <c r="C341" s="605"/>
      <c r="D341" s="606"/>
    </row>
    <row r="342" customFormat="false" ht="15" hidden="false" customHeight="false" outlineLevel="0" collapsed="false">
      <c r="A342" s="601"/>
      <c r="B342" s="604" t="s">
        <v>1507</v>
      </c>
      <c r="C342" s="605"/>
      <c r="D342" s="606"/>
    </row>
    <row r="343" customFormat="false" ht="15" hidden="false" customHeight="false" outlineLevel="0" collapsed="false">
      <c r="A343" s="601"/>
      <c r="B343" s="604" t="s">
        <v>2157</v>
      </c>
      <c r="C343" s="605"/>
      <c r="D343" s="606"/>
    </row>
    <row r="344" customFormat="false" ht="15" hidden="false" customHeight="false" outlineLevel="0" collapsed="false">
      <c r="A344" s="601"/>
      <c r="B344" s="604" t="s">
        <v>2159</v>
      </c>
      <c r="C344" s="605"/>
      <c r="D344" s="606"/>
    </row>
    <row r="345" customFormat="false" ht="15" hidden="false" customHeight="false" outlineLevel="0" collapsed="false">
      <c r="A345" s="601"/>
      <c r="B345" s="604" t="s">
        <v>2162</v>
      </c>
      <c r="C345" s="605"/>
      <c r="D345" s="606"/>
    </row>
    <row r="346" customFormat="false" ht="15" hidden="false" customHeight="false" outlineLevel="0" collapsed="false">
      <c r="A346" s="601"/>
      <c r="B346" s="604" t="s">
        <v>2164</v>
      </c>
      <c r="C346" s="605"/>
      <c r="D346" s="606"/>
    </row>
    <row r="347" customFormat="false" ht="15" hidden="false" customHeight="false" outlineLevel="0" collapsed="false">
      <c r="A347" s="601"/>
      <c r="B347" s="604" t="s">
        <v>2167</v>
      </c>
      <c r="C347" s="605"/>
      <c r="D347" s="606"/>
    </row>
    <row r="348" customFormat="false" ht="15" hidden="false" customHeight="false" outlineLevel="0" collapsed="false">
      <c r="A348" s="601"/>
      <c r="B348" s="604" t="s">
        <v>2170</v>
      </c>
      <c r="C348" s="605"/>
      <c r="D348" s="606"/>
    </row>
    <row r="349" customFormat="false" ht="15" hidden="false" customHeight="false" outlineLevel="0" collapsed="false">
      <c r="A349" s="601"/>
      <c r="B349" s="604" t="s">
        <v>2174</v>
      </c>
      <c r="C349" s="605"/>
      <c r="D349" s="606"/>
    </row>
    <row r="350" customFormat="false" ht="15" hidden="false" customHeight="false" outlineLevel="0" collapsed="false">
      <c r="A350" s="601"/>
      <c r="B350" s="604" t="s">
        <v>2179</v>
      </c>
      <c r="C350" s="605"/>
      <c r="D350" s="606"/>
    </row>
    <row r="351" customFormat="false" ht="15" hidden="false" customHeight="false" outlineLevel="0" collapsed="false">
      <c r="A351" s="601"/>
      <c r="B351" s="604" t="s">
        <v>2181</v>
      </c>
      <c r="C351" s="605"/>
      <c r="D351" s="606"/>
    </row>
    <row r="352" customFormat="false" ht="15" hidden="false" customHeight="false" outlineLevel="0" collapsed="false">
      <c r="A352" s="601"/>
      <c r="B352" s="604" t="s">
        <v>2184</v>
      </c>
      <c r="C352" s="605"/>
      <c r="D352" s="606"/>
    </row>
    <row r="353" customFormat="false" ht="15" hidden="false" customHeight="false" outlineLevel="0" collapsed="false">
      <c r="A353" s="601"/>
      <c r="B353" s="604" t="s">
        <v>2187</v>
      </c>
      <c r="C353" s="605"/>
      <c r="D353" s="606"/>
    </row>
    <row r="354" customFormat="false" ht="15" hidden="false" customHeight="false" outlineLevel="0" collapsed="false">
      <c r="A354" s="601"/>
      <c r="B354" s="604" t="s">
        <v>2190</v>
      </c>
      <c r="C354" s="605"/>
      <c r="D354" s="606"/>
    </row>
    <row r="355" customFormat="false" ht="15" hidden="false" customHeight="false" outlineLevel="0" collapsed="false">
      <c r="A355" s="601"/>
      <c r="B355" s="604" t="s">
        <v>2195</v>
      </c>
      <c r="C355" s="605"/>
      <c r="D355" s="606"/>
    </row>
    <row r="356" customFormat="false" ht="15" hidden="false" customHeight="false" outlineLevel="0" collapsed="false">
      <c r="A356" s="601"/>
      <c r="B356" s="604" t="s">
        <v>2198</v>
      </c>
      <c r="C356" s="605"/>
      <c r="D356" s="606"/>
    </row>
    <row r="357" customFormat="false" ht="15" hidden="false" customHeight="false" outlineLevel="0" collapsed="false">
      <c r="A357" s="601"/>
      <c r="B357" s="604" t="s">
        <v>2201</v>
      </c>
      <c r="C357" s="605"/>
      <c r="D357" s="606"/>
    </row>
    <row r="358" customFormat="false" ht="15" hidden="false" customHeight="false" outlineLevel="0" collapsed="false">
      <c r="A358" s="601"/>
      <c r="B358" s="604" t="s">
        <v>2204</v>
      </c>
      <c r="C358" s="605"/>
      <c r="D358" s="606"/>
    </row>
    <row r="359" customFormat="false" ht="15" hidden="false" customHeight="false" outlineLevel="0" collapsed="false">
      <c r="A359" s="601"/>
      <c r="B359" s="604" t="s">
        <v>2206</v>
      </c>
      <c r="C359" s="605"/>
      <c r="D359" s="606"/>
    </row>
    <row r="360" customFormat="false" ht="15" hidden="false" customHeight="false" outlineLevel="0" collapsed="false">
      <c r="A360" s="601"/>
      <c r="B360" s="604" t="s">
        <v>2211</v>
      </c>
      <c r="C360" s="605"/>
      <c r="D360" s="606"/>
    </row>
    <row r="361" customFormat="false" ht="15" hidden="false" customHeight="false" outlineLevel="0" collapsed="false">
      <c r="A361" s="601"/>
      <c r="B361" s="604" t="s">
        <v>2214</v>
      </c>
      <c r="C361" s="605"/>
      <c r="D361" s="606"/>
    </row>
    <row r="362" customFormat="false" ht="15" hidden="false" customHeight="false" outlineLevel="0" collapsed="false">
      <c r="A362" s="601"/>
      <c r="B362" s="604" t="s">
        <v>2217</v>
      </c>
      <c r="C362" s="605"/>
      <c r="D362" s="606"/>
    </row>
    <row r="363" customFormat="false" ht="15" hidden="false" customHeight="false" outlineLevel="0" collapsed="false">
      <c r="A363" s="601"/>
      <c r="B363" s="604" t="s">
        <v>2219</v>
      </c>
      <c r="C363" s="605"/>
      <c r="D363" s="606"/>
    </row>
    <row r="364" customFormat="false" ht="15" hidden="false" customHeight="false" outlineLevel="0" collapsed="false">
      <c r="A364" s="601"/>
      <c r="B364" s="604" t="s">
        <v>164</v>
      </c>
      <c r="C364" s="605"/>
      <c r="D364" s="606"/>
    </row>
    <row r="365" customFormat="false" ht="15" hidden="false" customHeight="false" outlineLevel="0" collapsed="false">
      <c r="A365" s="601"/>
      <c r="B365" s="604" t="s">
        <v>167</v>
      </c>
      <c r="C365" s="605"/>
      <c r="D365" s="606"/>
    </row>
    <row r="366" customFormat="false" ht="15" hidden="false" customHeight="false" outlineLevel="0" collapsed="false">
      <c r="A366" s="601"/>
      <c r="B366" s="604" t="s">
        <v>1510</v>
      </c>
      <c r="C366" s="605"/>
      <c r="D366" s="606"/>
    </row>
    <row r="367" customFormat="false" ht="15" hidden="false" customHeight="false" outlineLevel="0" collapsed="false">
      <c r="A367" s="601"/>
      <c r="B367" s="604" t="s">
        <v>1515</v>
      </c>
      <c r="C367" s="605"/>
      <c r="D367" s="606"/>
    </row>
    <row r="368" customFormat="false" ht="15" hidden="false" customHeight="false" outlineLevel="0" collapsed="false">
      <c r="A368" s="601"/>
      <c r="B368" s="604" t="s">
        <v>1518</v>
      </c>
      <c r="C368" s="605"/>
      <c r="D368" s="606"/>
    </row>
    <row r="369" customFormat="false" ht="15" hidden="false" customHeight="false" outlineLevel="0" collapsed="false">
      <c r="A369" s="601"/>
      <c r="B369" s="604" t="s">
        <v>1521</v>
      </c>
      <c r="C369" s="605"/>
      <c r="D369" s="606"/>
    </row>
    <row r="370" customFormat="false" ht="15" hidden="false" customHeight="false" outlineLevel="0" collapsed="false">
      <c r="A370" s="601"/>
      <c r="B370" s="604" t="s">
        <v>3273</v>
      </c>
      <c r="C370" s="605"/>
      <c r="D370" s="606"/>
    </row>
    <row r="371" customFormat="false" ht="15" hidden="false" customHeight="false" outlineLevel="0" collapsed="false">
      <c r="A371" s="601"/>
      <c r="B371" s="604" t="s">
        <v>3275</v>
      </c>
      <c r="C371" s="605"/>
      <c r="D371" s="606"/>
    </row>
    <row r="372" customFormat="false" ht="15" hidden="false" customHeight="false" outlineLevel="0" collapsed="false">
      <c r="A372" s="601"/>
      <c r="B372" s="604" t="s">
        <v>3278</v>
      </c>
      <c r="C372" s="605"/>
      <c r="D372" s="606"/>
    </row>
    <row r="373" customFormat="false" ht="15" hidden="false" customHeight="false" outlineLevel="0" collapsed="false">
      <c r="A373" s="601"/>
      <c r="B373" s="604" t="s">
        <v>171</v>
      </c>
      <c r="C373" s="605"/>
      <c r="D373" s="606"/>
    </row>
    <row r="374" customFormat="false" ht="15" hidden="false" customHeight="false" outlineLevel="0" collapsed="false">
      <c r="A374" s="601"/>
      <c r="B374" s="604" t="s">
        <v>849</v>
      </c>
      <c r="C374" s="605"/>
      <c r="D374" s="606"/>
    </row>
    <row r="375" customFormat="false" ht="15" hidden="false" customHeight="false" outlineLevel="0" collapsed="false">
      <c r="A375" s="601"/>
      <c r="B375" s="604" t="s">
        <v>3282</v>
      </c>
      <c r="C375" s="605"/>
      <c r="D375" s="606"/>
    </row>
    <row r="376" customFormat="false" ht="15" hidden="false" customHeight="false" outlineLevel="0" collapsed="false">
      <c r="A376" s="601"/>
      <c r="B376" s="604" t="s">
        <v>2656</v>
      </c>
      <c r="C376" s="605"/>
      <c r="D376" s="606"/>
    </row>
    <row r="377" customFormat="false" ht="15" hidden="false" customHeight="false" outlineLevel="0" collapsed="false">
      <c r="A377" s="601"/>
      <c r="B377" s="604" t="s">
        <v>3284</v>
      </c>
      <c r="C377" s="605"/>
      <c r="D377" s="606"/>
    </row>
    <row r="378" customFormat="false" ht="15" hidden="false" customHeight="false" outlineLevel="0" collapsed="false">
      <c r="A378" s="601"/>
      <c r="B378" s="604" t="s">
        <v>2658</v>
      </c>
      <c r="C378" s="605"/>
      <c r="D378" s="606"/>
    </row>
    <row r="379" customFormat="false" ht="15" hidden="false" customHeight="false" outlineLevel="0" collapsed="false">
      <c r="A379" s="601"/>
      <c r="B379" s="604" t="s">
        <v>2660</v>
      </c>
      <c r="C379" s="605"/>
      <c r="D379" s="606"/>
    </row>
    <row r="380" customFormat="false" ht="15" hidden="false" customHeight="false" outlineLevel="0" collapsed="false">
      <c r="A380" s="601"/>
      <c r="B380" s="604" t="s">
        <v>2662</v>
      </c>
      <c r="C380" s="605"/>
      <c r="D380" s="606"/>
    </row>
    <row r="381" customFormat="false" ht="15" hidden="false" customHeight="false" outlineLevel="0" collapsed="false">
      <c r="A381" s="601"/>
      <c r="B381" s="604" t="s">
        <v>2664</v>
      </c>
      <c r="C381" s="605"/>
      <c r="D381" s="606"/>
    </row>
    <row r="382" customFormat="false" ht="15" hidden="false" customHeight="false" outlineLevel="0" collapsed="false">
      <c r="A382" s="601"/>
      <c r="B382" s="604" t="s">
        <v>2666</v>
      </c>
      <c r="C382" s="605"/>
      <c r="D382" s="606"/>
    </row>
    <row r="383" customFormat="false" ht="15" hidden="false" customHeight="false" outlineLevel="0" collapsed="false">
      <c r="A383" s="601"/>
      <c r="B383" s="604" t="s">
        <v>3287</v>
      </c>
      <c r="C383" s="605"/>
      <c r="D383" s="606"/>
    </row>
    <row r="384" customFormat="false" ht="15" hidden="false" customHeight="false" outlineLevel="0" collapsed="false">
      <c r="A384" s="601"/>
      <c r="B384" s="604" t="s">
        <v>3289</v>
      </c>
      <c r="C384" s="605"/>
      <c r="D384" s="606"/>
    </row>
    <row r="385" customFormat="false" ht="15" hidden="false" customHeight="false" outlineLevel="0" collapsed="false">
      <c r="A385" s="601"/>
      <c r="B385" s="604" t="s">
        <v>1301</v>
      </c>
      <c r="C385" s="605"/>
      <c r="D385" s="606"/>
    </row>
    <row r="386" customFormat="false" ht="15" hidden="false" customHeight="false" outlineLevel="0" collapsed="false">
      <c r="A386" s="601"/>
      <c r="B386" s="604" t="s">
        <v>1303</v>
      </c>
      <c r="C386" s="605"/>
      <c r="D386" s="606"/>
    </row>
    <row r="387" customFormat="false" ht="15" hidden="false" customHeight="false" outlineLevel="0" collapsed="false">
      <c r="A387" s="601"/>
      <c r="B387" s="604" t="s">
        <v>1309</v>
      </c>
      <c r="C387" s="605"/>
      <c r="D387" s="606"/>
    </row>
    <row r="388" customFormat="false" ht="15" hidden="false" customHeight="false" outlineLevel="0" collapsed="false">
      <c r="A388" s="601"/>
      <c r="B388" s="604" t="s">
        <v>1311</v>
      </c>
      <c r="C388" s="605"/>
      <c r="D388" s="606"/>
    </row>
    <row r="389" customFormat="false" ht="15" hidden="false" customHeight="false" outlineLevel="0" collapsed="false">
      <c r="A389" s="601"/>
      <c r="B389" s="604" t="s">
        <v>1313</v>
      </c>
      <c r="C389" s="605"/>
      <c r="D389" s="606"/>
    </row>
    <row r="390" customFormat="false" ht="15" hidden="false" customHeight="false" outlineLevel="0" collapsed="false">
      <c r="A390" s="601"/>
      <c r="B390" s="604" t="s">
        <v>1316</v>
      </c>
      <c r="C390" s="605"/>
      <c r="D390" s="606"/>
    </row>
    <row r="391" customFormat="false" ht="15" hidden="false" customHeight="false" outlineLevel="0" collapsed="false">
      <c r="A391" s="601"/>
      <c r="B391" s="604" t="s">
        <v>1319</v>
      </c>
      <c r="C391" s="605"/>
      <c r="D391" s="606"/>
    </row>
    <row r="392" customFormat="false" ht="15" hidden="false" customHeight="false" outlineLevel="0" collapsed="false">
      <c r="A392" s="601"/>
      <c r="B392" s="604" t="s">
        <v>1321</v>
      </c>
      <c r="C392" s="605"/>
      <c r="D392" s="606"/>
    </row>
    <row r="393" customFormat="false" ht="15" hidden="false" customHeight="false" outlineLevel="0" collapsed="false">
      <c r="A393" s="601"/>
      <c r="B393" s="604" t="s">
        <v>1323</v>
      </c>
      <c r="C393" s="605"/>
      <c r="D393" s="606"/>
    </row>
    <row r="394" customFormat="false" ht="15" hidden="false" customHeight="false" outlineLevel="0" collapsed="false">
      <c r="A394" s="601"/>
      <c r="B394" s="604" t="s">
        <v>1325</v>
      </c>
      <c r="C394" s="605"/>
      <c r="D394" s="606"/>
    </row>
    <row r="395" customFormat="false" ht="15" hidden="false" customHeight="false" outlineLevel="0" collapsed="false">
      <c r="A395" s="601"/>
      <c r="B395" s="604" t="s">
        <v>3291</v>
      </c>
      <c r="C395" s="605"/>
      <c r="D395" s="606"/>
    </row>
    <row r="396" customFormat="false" ht="15" hidden="false" customHeight="false" outlineLevel="0" collapsed="false">
      <c r="A396" s="601"/>
      <c r="B396" s="604" t="s">
        <v>3293</v>
      </c>
      <c r="C396" s="605"/>
      <c r="D396" s="606"/>
    </row>
    <row r="397" customFormat="false" ht="15" hidden="false" customHeight="false" outlineLevel="0" collapsed="false">
      <c r="A397" s="601"/>
      <c r="B397" s="604" t="s">
        <v>2668</v>
      </c>
      <c r="C397" s="605"/>
      <c r="D397" s="606"/>
    </row>
    <row r="398" customFormat="false" ht="15" hidden="false" customHeight="false" outlineLevel="0" collapsed="false">
      <c r="A398" s="601"/>
      <c r="B398" s="604" t="s">
        <v>1524</v>
      </c>
      <c r="C398" s="605"/>
      <c r="D398" s="606"/>
    </row>
    <row r="399" customFormat="false" ht="15" hidden="false" customHeight="false" outlineLevel="0" collapsed="false">
      <c r="A399" s="601"/>
      <c r="B399" s="604" t="s">
        <v>1527</v>
      </c>
      <c r="C399" s="605"/>
      <c r="D399" s="606"/>
    </row>
    <row r="400" customFormat="false" ht="15" hidden="false" customHeight="false" outlineLevel="0" collapsed="false">
      <c r="A400" s="601"/>
      <c r="B400" s="604" t="s">
        <v>2672</v>
      </c>
      <c r="C400" s="605"/>
      <c r="D400" s="606"/>
    </row>
    <row r="401" customFormat="false" ht="15" hidden="false" customHeight="false" outlineLevel="0" collapsed="false">
      <c r="A401" s="601"/>
      <c r="B401" s="604" t="s">
        <v>2222</v>
      </c>
      <c r="C401" s="605"/>
      <c r="D401" s="606"/>
    </row>
    <row r="402" customFormat="false" ht="15" hidden="false" customHeight="false" outlineLevel="0" collapsed="false">
      <c r="A402" s="601"/>
      <c r="B402" s="604" t="s">
        <v>2224</v>
      </c>
      <c r="C402" s="605"/>
      <c r="D402" s="606"/>
    </row>
    <row r="403" customFormat="false" ht="15" hidden="false" customHeight="false" outlineLevel="0" collapsed="false">
      <c r="A403" s="601"/>
      <c r="B403" s="604" t="s">
        <v>2226</v>
      </c>
      <c r="C403" s="605"/>
      <c r="D403" s="606"/>
    </row>
    <row r="404" customFormat="false" ht="15" hidden="false" customHeight="false" outlineLevel="0" collapsed="false">
      <c r="A404" s="601"/>
      <c r="B404" s="604" t="s">
        <v>854</v>
      </c>
      <c r="C404" s="605"/>
      <c r="D404" s="606"/>
    </row>
    <row r="405" customFormat="false" ht="15" hidden="false" customHeight="false" outlineLevel="0" collapsed="false">
      <c r="A405" s="601"/>
      <c r="B405" s="604" t="s">
        <v>2677</v>
      </c>
      <c r="C405" s="605"/>
      <c r="D405" s="606"/>
    </row>
    <row r="406" customFormat="false" ht="15" hidden="false" customHeight="false" outlineLevel="0" collapsed="false">
      <c r="A406" s="601"/>
      <c r="B406" s="604" t="s">
        <v>857</v>
      </c>
      <c r="C406" s="605"/>
      <c r="D406" s="606"/>
    </row>
    <row r="407" customFormat="false" ht="15" hidden="false" customHeight="false" outlineLevel="0" collapsed="false">
      <c r="A407" s="601"/>
      <c r="B407" s="604" t="s">
        <v>3296</v>
      </c>
      <c r="C407" s="605"/>
      <c r="D407" s="606"/>
    </row>
    <row r="408" customFormat="false" ht="15" hidden="false" customHeight="false" outlineLevel="0" collapsed="false">
      <c r="A408" s="601"/>
      <c r="B408" s="604" t="s">
        <v>3299</v>
      </c>
      <c r="C408" s="605"/>
      <c r="D408" s="606"/>
    </row>
    <row r="409" customFormat="false" ht="15" hidden="false" customHeight="false" outlineLevel="0" collapsed="false">
      <c r="A409" s="601"/>
      <c r="B409" s="604" t="s">
        <v>2679</v>
      </c>
      <c r="C409" s="605"/>
      <c r="D409" s="606"/>
    </row>
    <row r="410" customFormat="false" ht="15" hidden="false" customHeight="false" outlineLevel="0" collapsed="false">
      <c r="A410" s="601"/>
      <c r="B410" s="604" t="s">
        <v>3301</v>
      </c>
      <c r="C410" s="605"/>
      <c r="D410" s="606"/>
    </row>
    <row r="411" customFormat="false" ht="15" hidden="false" customHeight="false" outlineLevel="0" collapsed="false">
      <c r="A411" s="601"/>
      <c r="B411" s="604" t="s">
        <v>3303</v>
      </c>
      <c r="C411" s="605"/>
      <c r="D411" s="606"/>
    </row>
    <row r="412" customFormat="false" ht="15" hidden="false" customHeight="false" outlineLevel="0" collapsed="false">
      <c r="A412" s="601"/>
      <c r="B412" s="604" t="s">
        <v>2682</v>
      </c>
      <c r="C412" s="605"/>
      <c r="D412" s="606"/>
    </row>
    <row r="413" customFormat="false" ht="15" hidden="false" customHeight="false" outlineLevel="0" collapsed="false">
      <c r="A413" s="601"/>
      <c r="B413" s="604" t="s">
        <v>2686</v>
      </c>
      <c r="C413" s="605"/>
      <c r="D413" s="606"/>
    </row>
    <row r="414" customFormat="false" ht="15" hidden="false" customHeight="false" outlineLevel="0" collapsed="false">
      <c r="A414" s="601"/>
      <c r="B414" s="604" t="s">
        <v>2229</v>
      </c>
      <c r="C414" s="605"/>
      <c r="D414" s="606"/>
    </row>
    <row r="415" customFormat="false" ht="15" hidden="false" customHeight="false" outlineLevel="0" collapsed="false">
      <c r="A415" s="601"/>
      <c r="B415" s="604" t="s">
        <v>2689</v>
      </c>
      <c r="C415" s="605"/>
      <c r="D415" s="606"/>
    </row>
    <row r="416" customFormat="false" ht="15" hidden="false" customHeight="false" outlineLevel="0" collapsed="false">
      <c r="A416" s="601"/>
      <c r="B416" s="604" t="s">
        <v>2692</v>
      </c>
      <c r="C416" s="605"/>
      <c r="D416" s="606"/>
    </row>
    <row r="417" customFormat="false" ht="15" hidden="false" customHeight="false" outlineLevel="0" collapsed="false">
      <c r="A417" s="601"/>
      <c r="B417" s="604" t="s">
        <v>859</v>
      </c>
      <c r="C417" s="605"/>
      <c r="D417" s="606"/>
    </row>
    <row r="418" customFormat="false" ht="15" hidden="false" customHeight="false" outlineLevel="0" collapsed="false">
      <c r="A418" s="601"/>
      <c r="B418" s="604" t="s">
        <v>861</v>
      </c>
      <c r="C418" s="605"/>
      <c r="D418" s="606"/>
    </row>
    <row r="419" customFormat="false" ht="15" hidden="false" customHeight="false" outlineLevel="0" collapsed="false">
      <c r="A419" s="601"/>
      <c r="B419" s="604" t="s">
        <v>864</v>
      </c>
      <c r="C419" s="605"/>
      <c r="D419" s="606"/>
    </row>
    <row r="420" customFormat="false" ht="15" hidden="false" customHeight="false" outlineLevel="0" collapsed="false">
      <c r="A420" s="601"/>
      <c r="B420" s="604" t="s">
        <v>866</v>
      </c>
      <c r="C420" s="605"/>
      <c r="D420" s="606"/>
    </row>
    <row r="421" customFormat="false" ht="15" hidden="false" customHeight="false" outlineLevel="0" collapsed="false">
      <c r="A421" s="601"/>
      <c r="B421" s="604" t="s">
        <v>870</v>
      </c>
      <c r="C421" s="605"/>
      <c r="D421" s="606"/>
    </row>
    <row r="422" customFormat="false" ht="15" hidden="false" customHeight="false" outlineLevel="0" collapsed="false">
      <c r="A422" s="601"/>
      <c r="B422" s="604" t="s">
        <v>875</v>
      </c>
      <c r="C422" s="605"/>
      <c r="D422" s="606"/>
    </row>
    <row r="423" customFormat="false" ht="15" hidden="false" customHeight="false" outlineLevel="0" collapsed="false">
      <c r="A423" s="601"/>
      <c r="B423" s="604" t="s">
        <v>879</v>
      </c>
      <c r="C423" s="605"/>
      <c r="D423" s="606"/>
    </row>
    <row r="424" customFormat="false" ht="15" hidden="false" customHeight="false" outlineLevel="0" collapsed="false">
      <c r="A424" s="601"/>
      <c r="B424" s="604" t="s">
        <v>882</v>
      </c>
      <c r="C424" s="605"/>
      <c r="D424" s="606"/>
    </row>
    <row r="425" customFormat="false" ht="15" hidden="false" customHeight="false" outlineLevel="0" collapsed="false">
      <c r="A425" s="601"/>
      <c r="B425" s="604" t="s">
        <v>884</v>
      </c>
      <c r="C425" s="605"/>
      <c r="D425" s="606"/>
    </row>
    <row r="426" customFormat="false" ht="15" hidden="false" customHeight="false" outlineLevel="0" collapsed="false">
      <c r="A426" s="601"/>
      <c r="B426" s="604" t="s">
        <v>890</v>
      </c>
      <c r="C426" s="605"/>
      <c r="D426" s="606"/>
    </row>
    <row r="427" customFormat="false" ht="15" hidden="false" customHeight="false" outlineLevel="0" collapsed="false">
      <c r="A427" s="601"/>
      <c r="B427" s="604" t="s">
        <v>894</v>
      </c>
      <c r="C427" s="605"/>
      <c r="D427" s="606"/>
    </row>
    <row r="428" customFormat="false" ht="15" hidden="false" customHeight="false" outlineLevel="0" collapsed="false">
      <c r="A428" s="601"/>
      <c r="B428" s="604" t="s">
        <v>898</v>
      </c>
      <c r="C428" s="605"/>
      <c r="D428" s="606"/>
    </row>
    <row r="429" customFormat="false" ht="15" hidden="false" customHeight="false" outlineLevel="0" collapsed="false">
      <c r="A429" s="601"/>
      <c r="B429" s="604" t="s">
        <v>901</v>
      </c>
      <c r="C429" s="605"/>
      <c r="D429" s="606"/>
    </row>
    <row r="430" customFormat="false" ht="15" hidden="false" customHeight="false" outlineLevel="0" collapsed="false">
      <c r="A430" s="601"/>
      <c r="B430" s="604" t="s">
        <v>904</v>
      </c>
      <c r="C430" s="605"/>
      <c r="D430" s="606"/>
    </row>
    <row r="431" customFormat="false" ht="15" hidden="false" customHeight="false" outlineLevel="0" collapsed="false">
      <c r="A431" s="601"/>
      <c r="B431" s="604" t="s">
        <v>906</v>
      </c>
      <c r="C431" s="605"/>
      <c r="D431" s="606"/>
    </row>
    <row r="432" customFormat="false" ht="15" hidden="false" customHeight="false" outlineLevel="0" collapsed="false">
      <c r="A432" s="601"/>
      <c r="B432" s="604" t="s">
        <v>909</v>
      </c>
      <c r="C432" s="605"/>
      <c r="D432" s="606"/>
    </row>
    <row r="433" customFormat="false" ht="15" hidden="false" customHeight="false" outlineLevel="0" collapsed="false">
      <c r="A433" s="601"/>
      <c r="B433" s="604" t="s">
        <v>912</v>
      </c>
      <c r="C433" s="605"/>
      <c r="D433" s="606"/>
    </row>
    <row r="434" customFormat="false" ht="15" hidden="false" customHeight="false" outlineLevel="0" collapsed="false">
      <c r="A434" s="601"/>
      <c r="B434" s="604" t="s">
        <v>915</v>
      </c>
      <c r="C434" s="605"/>
      <c r="D434" s="606"/>
    </row>
    <row r="435" customFormat="false" ht="15" hidden="false" customHeight="false" outlineLevel="0" collapsed="false">
      <c r="A435" s="601"/>
      <c r="B435" s="604" t="s">
        <v>918</v>
      </c>
      <c r="C435" s="605"/>
      <c r="D435" s="606"/>
    </row>
    <row r="436" customFormat="false" ht="15" hidden="false" customHeight="false" outlineLevel="0" collapsed="false">
      <c r="A436" s="601"/>
      <c r="B436" s="604" t="s">
        <v>920</v>
      </c>
      <c r="C436" s="605"/>
      <c r="D436" s="606"/>
    </row>
    <row r="437" customFormat="false" ht="15" hidden="false" customHeight="false" outlineLevel="0" collapsed="false">
      <c r="A437" s="601"/>
      <c r="B437" s="604" t="s">
        <v>922</v>
      </c>
      <c r="C437" s="605"/>
      <c r="D437" s="606"/>
    </row>
    <row r="438" customFormat="false" ht="15" hidden="false" customHeight="false" outlineLevel="0" collapsed="false">
      <c r="A438" s="601"/>
      <c r="B438" s="604" t="s">
        <v>924</v>
      </c>
      <c r="C438" s="605"/>
      <c r="D438" s="606"/>
    </row>
    <row r="439" customFormat="false" ht="15" hidden="false" customHeight="false" outlineLevel="0" collapsed="false">
      <c r="A439" s="601"/>
      <c r="B439" s="604" t="s">
        <v>929</v>
      </c>
      <c r="C439" s="605"/>
      <c r="D439" s="606"/>
    </row>
    <row r="440" customFormat="false" ht="15" hidden="false" customHeight="false" outlineLevel="0" collapsed="false">
      <c r="A440" s="601"/>
      <c r="B440" s="604" t="s">
        <v>931</v>
      </c>
      <c r="C440" s="605"/>
      <c r="D440" s="606"/>
    </row>
    <row r="441" customFormat="false" ht="15" hidden="false" customHeight="false" outlineLevel="0" collapsed="false">
      <c r="A441" s="601"/>
      <c r="B441" s="604" t="s">
        <v>934</v>
      </c>
      <c r="C441" s="605"/>
      <c r="D441" s="606"/>
    </row>
    <row r="442" customFormat="false" ht="15" hidden="false" customHeight="false" outlineLevel="0" collapsed="false">
      <c r="A442" s="601"/>
      <c r="B442" s="604" t="s">
        <v>937</v>
      </c>
      <c r="C442" s="605"/>
      <c r="D442" s="606"/>
    </row>
    <row r="443" customFormat="false" ht="15" hidden="false" customHeight="false" outlineLevel="0" collapsed="false">
      <c r="A443" s="601"/>
      <c r="B443" s="604" t="s">
        <v>940</v>
      </c>
      <c r="C443" s="605"/>
      <c r="D443" s="606"/>
    </row>
    <row r="444" customFormat="false" ht="15" hidden="false" customHeight="false" outlineLevel="0" collapsed="false">
      <c r="A444" s="601"/>
      <c r="B444" s="604" t="s">
        <v>943</v>
      </c>
      <c r="C444" s="605"/>
      <c r="D444" s="606"/>
    </row>
    <row r="445" customFormat="false" ht="15" hidden="false" customHeight="false" outlineLevel="0" collapsed="false">
      <c r="A445" s="601"/>
      <c r="B445" s="604" t="s">
        <v>945</v>
      </c>
      <c r="C445" s="605"/>
      <c r="D445" s="606"/>
    </row>
    <row r="446" customFormat="false" ht="15" hidden="false" customHeight="false" outlineLevel="0" collapsed="false">
      <c r="A446" s="601"/>
      <c r="B446" s="604" t="s">
        <v>3305</v>
      </c>
      <c r="C446" s="605"/>
      <c r="D446" s="606"/>
    </row>
    <row r="447" customFormat="false" ht="15" hidden="false" customHeight="false" outlineLevel="0" collapsed="false">
      <c r="A447" s="601"/>
      <c r="B447" s="604" t="s">
        <v>173</v>
      </c>
      <c r="C447" s="605"/>
      <c r="D447" s="606"/>
    </row>
    <row r="448" customFormat="false" ht="15" hidden="false" customHeight="false" outlineLevel="0" collapsed="false">
      <c r="A448" s="601"/>
      <c r="B448" s="604" t="s">
        <v>2232</v>
      </c>
      <c r="C448" s="605"/>
      <c r="D448" s="606"/>
    </row>
    <row r="449" customFormat="false" ht="15" hidden="false" customHeight="false" outlineLevel="0" collapsed="false">
      <c r="A449" s="601"/>
      <c r="B449" s="604" t="s">
        <v>3307</v>
      </c>
      <c r="C449" s="605"/>
      <c r="D449" s="606"/>
    </row>
    <row r="450" customFormat="false" ht="15" hidden="false" customHeight="false" outlineLevel="0" collapsed="false">
      <c r="A450" s="601"/>
      <c r="B450" s="604" t="s">
        <v>2695</v>
      </c>
      <c r="C450" s="605"/>
      <c r="D450" s="606"/>
    </row>
    <row r="451" customFormat="false" ht="15" hidden="false" customHeight="false" outlineLevel="0" collapsed="false">
      <c r="A451" s="601"/>
      <c r="B451" s="604" t="s">
        <v>3309</v>
      </c>
      <c r="C451" s="605"/>
      <c r="D451" s="606"/>
    </row>
    <row r="452" customFormat="false" ht="15" hidden="false" customHeight="false" outlineLevel="0" collapsed="false">
      <c r="A452" s="601"/>
      <c r="B452" s="604" t="s">
        <v>2697</v>
      </c>
      <c r="C452" s="605"/>
      <c r="D452" s="606"/>
    </row>
    <row r="453" customFormat="false" ht="15" hidden="false" customHeight="false" outlineLevel="0" collapsed="false">
      <c r="A453" s="601"/>
      <c r="B453" s="604" t="s">
        <v>2702</v>
      </c>
      <c r="C453" s="605"/>
      <c r="D453" s="606"/>
    </row>
    <row r="454" customFormat="false" ht="15" hidden="false" customHeight="false" outlineLevel="0" collapsed="false">
      <c r="A454" s="601"/>
      <c r="B454" s="604" t="s">
        <v>3311</v>
      </c>
      <c r="C454" s="605"/>
      <c r="D454" s="606"/>
    </row>
    <row r="455" customFormat="false" ht="15" hidden="false" customHeight="false" outlineLevel="0" collapsed="false">
      <c r="A455" s="601"/>
      <c r="B455" s="604" t="s">
        <v>2704</v>
      </c>
      <c r="C455" s="605"/>
      <c r="D455" s="606"/>
    </row>
    <row r="456" customFormat="false" ht="15" hidden="false" customHeight="false" outlineLevel="0" collapsed="false">
      <c r="A456" s="601"/>
      <c r="B456" s="604" t="s">
        <v>2706</v>
      </c>
      <c r="C456" s="605"/>
      <c r="D456" s="606"/>
    </row>
    <row r="457" customFormat="false" ht="15" hidden="false" customHeight="false" outlineLevel="0" collapsed="false">
      <c r="A457" s="601"/>
      <c r="B457" s="604" t="s">
        <v>175</v>
      </c>
      <c r="C457" s="605"/>
      <c r="D457" s="606"/>
    </row>
    <row r="458" customFormat="false" ht="15" hidden="false" customHeight="false" outlineLevel="0" collapsed="false">
      <c r="A458" s="601"/>
      <c r="B458" s="604" t="s">
        <v>179</v>
      </c>
      <c r="C458" s="605"/>
      <c r="D458" s="606"/>
    </row>
    <row r="459" customFormat="false" ht="15" hidden="false" customHeight="false" outlineLevel="0" collapsed="false">
      <c r="A459" s="601"/>
      <c r="B459" s="604" t="s">
        <v>2708</v>
      </c>
      <c r="C459" s="605"/>
      <c r="D459" s="606"/>
    </row>
    <row r="460" customFormat="false" ht="15" hidden="false" customHeight="false" outlineLevel="0" collapsed="false">
      <c r="A460" s="601"/>
      <c r="B460" s="604" t="s">
        <v>2235</v>
      </c>
      <c r="C460" s="605"/>
      <c r="D460" s="606"/>
    </row>
    <row r="461" customFormat="false" ht="15" hidden="false" customHeight="false" outlineLevel="0" collapsed="false">
      <c r="A461" s="601"/>
      <c r="B461" s="604" t="s">
        <v>2238</v>
      </c>
      <c r="C461" s="605"/>
      <c r="D461" s="606"/>
    </row>
    <row r="462" customFormat="false" ht="15" hidden="false" customHeight="false" outlineLevel="0" collapsed="false">
      <c r="A462" s="601"/>
      <c r="B462" s="604" t="s">
        <v>2241</v>
      </c>
      <c r="C462" s="605"/>
      <c r="D462" s="606"/>
    </row>
    <row r="463" customFormat="false" ht="15" hidden="false" customHeight="false" outlineLevel="0" collapsed="false">
      <c r="A463" s="601"/>
      <c r="B463" s="604" t="s">
        <v>2243</v>
      </c>
      <c r="C463" s="605"/>
      <c r="D463" s="606"/>
    </row>
    <row r="464" customFormat="false" ht="15" hidden="false" customHeight="false" outlineLevel="0" collapsed="false">
      <c r="A464" s="601"/>
      <c r="B464" s="604" t="s">
        <v>2246</v>
      </c>
      <c r="C464" s="605"/>
      <c r="D464" s="606"/>
    </row>
    <row r="465" customFormat="false" ht="15" hidden="false" customHeight="false" outlineLevel="0" collapsed="false">
      <c r="A465" s="601"/>
      <c r="B465" s="604" t="s">
        <v>2249</v>
      </c>
      <c r="C465" s="605"/>
      <c r="D465" s="606"/>
    </row>
    <row r="466" customFormat="false" ht="15" hidden="false" customHeight="false" outlineLevel="0" collapsed="false">
      <c r="A466" s="601"/>
      <c r="B466" s="604" t="s">
        <v>2251</v>
      </c>
      <c r="C466" s="605"/>
      <c r="D466" s="606"/>
    </row>
    <row r="467" customFormat="false" ht="15" hidden="false" customHeight="false" outlineLevel="0" collapsed="false">
      <c r="A467" s="601"/>
      <c r="B467" s="604" t="s">
        <v>2710</v>
      </c>
      <c r="C467" s="605"/>
      <c r="D467" s="606"/>
    </row>
    <row r="468" customFormat="false" ht="15" hidden="false" customHeight="false" outlineLevel="0" collapsed="false">
      <c r="A468" s="601"/>
      <c r="B468" s="604" t="s">
        <v>182</v>
      </c>
      <c r="C468" s="605"/>
      <c r="D468" s="606"/>
    </row>
    <row r="469" customFormat="false" ht="15" hidden="false" customHeight="false" outlineLevel="0" collapsed="false">
      <c r="A469" s="601"/>
      <c r="B469" s="604" t="s">
        <v>185</v>
      </c>
      <c r="C469" s="605"/>
      <c r="D469" s="606"/>
    </row>
    <row r="470" customFormat="false" ht="15" hidden="false" customHeight="false" outlineLevel="0" collapsed="false">
      <c r="A470" s="601"/>
      <c r="B470" s="604" t="s">
        <v>189</v>
      </c>
      <c r="C470" s="605"/>
      <c r="D470" s="606"/>
    </row>
    <row r="471" customFormat="false" ht="15" hidden="false" customHeight="false" outlineLevel="0" collapsed="false">
      <c r="A471" s="601"/>
      <c r="B471" s="604" t="s">
        <v>191</v>
      </c>
      <c r="C471" s="605"/>
      <c r="D471" s="606"/>
    </row>
    <row r="472" customFormat="false" ht="15" hidden="false" customHeight="false" outlineLevel="0" collapsed="false">
      <c r="A472" s="601"/>
      <c r="B472" s="604" t="s">
        <v>194</v>
      </c>
      <c r="C472" s="605"/>
      <c r="D472" s="606"/>
    </row>
    <row r="473" customFormat="false" ht="15" hidden="false" customHeight="false" outlineLevel="0" collapsed="false">
      <c r="A473" s="601"/>
      <c r="B473" s="604" t="s">
        <v>2712</v>
      </c>
      <c r="C473" s="605"/>
      <c r="D473" s="606"/>
    </row>
    <row r="474" customFormat="false" ht="15" hidden="false" customHeight="false" outlineLevel="0" collapsed="false">
      <c r="A474" s="601"/>
      <c r="B474" s="604" t="s">
        <v>2714</v>
      </c>
      <c r="C474" s="605"/>
      <c r="D474" s="606"/>
    </row>
    <row r="475" customFormat="false" ht="15" hidden="false" customHeight="false" outlineLevel="0" collapsed="false">
      <c r="A475" s="601"/>
      <c r="B475" s="604" t="s">
        <v>2717</v>
      </c>
      <c r="C475" s="605"/>
      <c r="D475" s="606"/>
    </row>
    <row r="476" customFormat="false" ht="15" hidden="false" customHeight="false" outlineLevel="0" collapsed="false">
      <c r="A476" s="601"/>
      <c r="B476" s="604" t="s">
        <v>3313</v>
      </c>
      <c r="C476" s="605"/>
      <c r="D476" s="606"/>
    </row>
    <row r="477" customFormat="false" ht="15" hidden="false" customHeight="false" outlineLevel="0" collapsed="false">
      <c r="A477" s="601"/>
      <c r="B477" s="604" t="s">
        <v>1530</v>
      </c>
      <c r="C477" s="605"/>
      <c r="D477" s="606"/>
    </row>
    <row r="478" customFormat="false" ht="15" hidden="false" customHeight="false" outlineLevel="0" collapsed="false">
      <c r="A478" s="601"/>
      <c r="B478" s="604" t="s">
        <v>3315</v>
      </c>
      <c r="C478" s="605"/>
      <c r="D478" s="606"/>
    </row>
    <row r="479" customFormat="false" ht="15" hidden="false" customHeight="false" outlineLevel="0" collapsed="false">
      <c r="A479" s="601"/>
      <c r="B479" s="604" t="s">
        <v>3317</v>
      </c>
      <c r="C479" s="605"/>
      <c r="D479" s="606"/>
    </row>
    <row r="480" customFormat="false" ht="15" hidden="false" customHeight="false" outlineLevel="0" collapsed="false">
      <c r="A480" s="601"/>
      <c r="B480" s="604" t="s">
        <v>1535</v>
      </c>
      <c r="C480" s="605"/>
      <c r="D480" s="606"/>
    </row>
    <row r="481" customFormat="false" ht="15" hidden="false" customHeight="false" outlineLevel="0" collapsed="false">
      <c r="A481" s="601"/>
      <c r="B481" s="604" t="s">
        <v>1542</v>
      </c>
      <c r="C481" s="605"/>
      <c r="D481" s="606"/>
    </row>
    <row r="482" customFormat="false" ht="15" hidden="false" customHeight="false" outlineLevel="0" collapsed="false">
      <c r="A482" s="601"/>
      <c r="B482" s="604" t="s">
        <v>2254</v>
      </c>
      <c r="C482" s="605"/>
      <c r="D482" s="606"/>
    </row>
    <row r="483" customFormat="false" ht="15" hidden="false" customHeight="false" outlineLevel="0" collapsed="false">
      <c r="A483" s="601"/>
      <c r="B483" s="604" t="s">
        <v>1546</v>
      </c>
      <c r="C483" s="605"/>
      <c r="D483" s="606"/>
    </row>
    <row r="484" customFormat="false" ht="15" hidden="false" customHeight="false" outlineLevel="0" collapsed="false">
      <c r="A484" s="601"/>
      <c r="B484" s="604" t="s">
        <v>2719</v>
      </c>
      <c r="C484" s="605"/>
      <c r="D484" s="606"/>
    </row>
    <row r="485" customFormat="false" ht="15" hidden="false" customHeight="false" outlineLevel="0" collapsed="false">
      <c r="A485" s="601"/>
      <c r="B485" s="604" t="s">
        <v>3319</v>
      </c>
      <c r="C485" s="605"/>
      <c r="D485" s="606"/>
    </row>
    <row r="486" customFormat="false" ht="15" hidden="false" customHeight="false" outlineLevel="0" collapsed="false">
      <c r="A486" s="601"/>
      <c r="B486" s="604" t="s">
        <v>197</v>
      </c>
      <c r="C486" s="605"/>
      <c r="D486" s="606"/>
    </row>
    <row r="487" customFormat="false" ht="15" hidden="false" customHeight="false" outlineLevel="0" collapsed="false">
      <c r="A487" s="601"/>
      <c r="B487" s="604" t="s">
        <v>200</v>
      </c>
      <c r="C487" s="605"/>
      <c r="D487" s="606"/>
    </row>
    <row r="488" customFormat="false" ht="15" hidden="false" customHeight="false" outlineLevel="0" collapsed="false">
      <c r="A488" s="601"/>
      <c r="B488" s="604" t="s">
        <v>1551</v>
      </c>
      <c r="C488" s="605"/>
      <c r="D488" s="606"/>
    </row>
    <row r="489" customFormat="false" ht="15" hidden="false" customHeight="false" outlineLevel="0" collapsed="false">
      <c r="A489" s="601"/>
      <c r="B489" s="604" t="s">
        <v>947</v>
      </c>
      <c r="C489" s="605"/>
      <c r="D489" s="606"/>
    </row>
    <row r="490" customFormat="false" ht="15" hidden="false" customHeight="false" outlineLevel="0" collapsed="false">
      <c r="A490" s="601"/>
      <c r="B490" s="604" t="s">
        <v>204</v>
      </c>
      <c r="C490" s="605"/>
      <c r="D490" s="606"/>
    </row>
    <row r="491" customFormat="false" ht="15" hidden="false" customHeight="false" outlineLevel="0" collapsed="false">
      <c r="A491" s="601"/>
      <c r="B491" s="604" t="s">
        <v>2722</v>
      </c>
      <c r="C491" s="605"/>
      <c r="D491" s="606"/>
    </row>
    <row r="492" customFormat="false" ht="15" hidden="false" customHeight="false" outlineLevel="0" collapsed="false">
      <c r="A492" s="601"/>
      <c r="B492" s="604" t="s">
        <v>3322</v>
      </c>
      <c r="C492" s="605"/>
      <c r="D492" s="606"/>
    </row>
    <row r="493" customFormat="false" ht="15" hidden="false" customHeight="false" outlineLevel="0" collapsed="false">
      <c r="A493" s="601"/>
      <c r="B493" s="604" t="s">
        <v>3324</v>
      </c>
      <c r="C493" s="605"/>
      <c r="D493" s="606"/>
    </row>
    <row r="494" customFormat="false" ht="15" hidden="false" customHeight="false" outlineLevel="0" collapsed="false">
      <c r="A494" s="601"/>
      <c r="B494" s="604" t="s">
        <v>207</v>
      </c>
      <c r="C494" s="605"/>
      <c r="D494" s="606"/>
    </row>
    <row r="495" customFormat="false" ht="15" hidden="false" customHeight="false" outlineLevel="0" collapsed="false">
      <c r="A495" s="601"/>
      <c r="B495" s="604" t="s">
        <v>210</v>
      </c>
      <c r="C495" s="605"/>
      <c r="D495" s="606"/>
    </row>
    <row r="496" customFormat="false" ht="15" hidden="false" customHeight="false" outlineLevel="0" collapsed="false">
      <c r="A496" s="601"/>
      <c r="B496" s="604" t="s">
        <v>1554</v>
      </c>
      <c r="C496" s="605"/>
      <c r="D496" s="606"/>
    </row>
    <row r="497" customFormat="false" ht="15" hidden="false" customHeight="false" outlineLevel="0" collapsed="false">
      <c r="A497" s="601"/>
      <c r="B497" s="604" t="s">
        <v>1556</v>
      </c>
      <c r="C497" s="605"/>
      <c r="D497" s="606"/>
    </row>
    <row r="498" customFormat="false" ht="15" hidden="false" customHeight="false" outlineLevel="0" collapsed="false">
      <c r="A498" s="601"/>
      <c r="B498" s="604" t="s">
        <v>3327</v>
      </c>
      <c r="C498" s="605"/>
      <c r="D498" s="606"/>
    </row>
    <row r="499" customFormat="false" ht="15" hidden="false" customHeight="false" outlineLevel="0" collapsed="false">
      <c r="A499" s="601"/>
      <c r="B499" s="604" t="s">
        <v>950</v>
      </c>
      <c r="C499" s="605"/>
      <c r="D499" s="606"/>
    </row>
    <row r="500" customFormat="false" ht="15" hidden="false" customHeight="false" outlineLevel="0" collapsed="false">
      <c r="A500" s="601"/>
      <c r="B500" s="604" t="s">
        <v>214</v>
      </c>
      <c r="C500" s="605"/>
      <c r="D500" s="606"/>
    </row>
    <row r="501" customFormat="false" ht="15" hidden="false" customHeight="false" outlineLevel="0" collapsed="false">
      <c r="A501" s="601"/>
      <c r="B501" s="604" t="s">
        <v>952</v>
      </c>
      <c r="C501" s="605"/>
      <c r="D501" s="606"/>
    </row>
    <row r="502" customFormat="false" ht="15" hidden="false" customHeight="false" outlineLevel="0" collapsed="false">
      <c r="A502" s="601"/>
      <c r="B502" s="604" t="s">
        <v>3329</v>
      </c>
      <c r="C502" s="605"/>
      <c r="D502" s="606"/>
    </row>
    <row r="503" customFormat="false" ht="15" hidden="false" customHeight="false" outlineLevel="0" collapsed="false">
      <c r="A503" s="601"/>
      <c r="B503" s="604" t="s">
        <v>1560</v>
      </c>
      <c r="C503" s="605"/>
      <c r="D503" s="606"/>
    </row>
    <row r="504" customFormat="false" ht="15" hidden="false" customHeight="false" outlineLevel="0" collapsed="false">
      <c r="A504" s="601"/>
      <c r="B504" s="604" t="s">
        <v>2724</v>
      </c>
      <c r="C504" s="605"/>
      <c r="D504" s="606"/>
    </row>
    <row r="505" customFormat="false" ht="15" hidden="false" customHeight="false" outlineLevel="0" collapsed="false">
      <c r="A505" s="601"/>
      <c r="B505" s="604" t="s">
        <v>1562</v>
      </c>
      <c r="C505" s="605"/>
      <c r="D505" s="606"/>
    </row>
    <row r="506" customFormat="false" ht="15" hidden="false" customHeight="false" outlineLevel="0" collapsed="false">
      <c r="A506" s="601"/>
      <c r="B506" s="604" t="s">
        <v>1565</v>
      </c>
      <c r="C506" s="605"/>
      <c r="D506" s="606"/>
    </row>
    <row r="507" customFormat="false" ht="15" hidden="false" customHeight="false" outlineLevel="0" collapsed="false">
      <c r="A507" s="601"/>
      <c r="B507" s="604" t="s">
        <v>1567</v>
      </c>
      <c r="C507" s="605"/>
      <c r="D507" s="606"/>
    </row>
    <row r="508" customFormat="false" ht="15" hidden="false" customHeight="false" outlineLevel="0" collapsed="false">
      <c r="A508" s="601"/>
      <c r="B508" s="604" t="s">
        <v>1569</v>
      </c>
      <c r="C508" s="605"/>
      <c r="D508" s="606"/>
    </row>
    <row r="509" customFormat="false" ht="15" hidden="false" customHeight="false" outlineLevel="0" collapsed="false">
      <c r="A509" s="601"/>
      <c r="B509" s="604" t="s">
        <v>1571</v>
      </c>
      <c r="C509" s="605"/>
      <c r="D509" s="606"/>
    </row>
    <row r="510" customFormat="false" ht="15" hidden="false" customHeight="false" outlineLevel="0" collapsed="false">
      <c r="A510" s="601"/>
      <c r="B510" s="604" t="s">
        <v>217</v>
      </c>
      <c r="C510" s="605"/>
      <c r="D510" s="606"/>
    </row>
    <row r="511" customFormat="false" ht="15" hidden="false" customHeight="false" outlineLevel="0" collapsed="false">
      <c r="A511" s="601"/>
      <c r="B511" s="604" t="s">
        <v>220</v>
      </c>
      <c r="C511" s="605"/>
      <c r="D511" s="606"/>
    </row>
    <row r="512" customFormat="false" ht="15" hidden="false" customHeight="false" outlineLevel="0" collapsed="false">
      <c r="A512" s="601"/>
      <c r="B512" s="604" t="s">
        <v>223</v>
      </c>
      <c r="C512" s="605"/>
      <c r="D512" s="606"/>
    </row>
    <row r="513" customFormat="false" ht="15" hidden="false" customHeight="false" outlineLevel="0" collapsed="false">
      <c r="A513" s="601"/>
      <c r="B513" s="604" t="s">
        <v>226</v>
      </c>
      <c r="C513" s="605"/>
      <c r="D513" s="606"/>
    </row>
    <row r="514" customFormat="false" ht="15" hidden="false" customHeight="false" outlineLevel="0" collapsed="false">
      <c r="A514" s="601"/>
      <c r="B514" s="604" t="s">
        <v>955</v>
      </c>
      <c r="C514" s="605"/>
      <c r="D514" s="606"/>
    </row>
    <row r="515" customFormat="false" ht="15" hidden="false" customHeight="false" outlineLevel="0" collapsed="false">
      <c r="A515" s="601"/>
      <c r="B515" s="604" t="s">
        <v>959</v>
      </c>
      <c r="C515" s="605"/>
      <c r="D515" s="606"/>
    </row>
    <row r="516" customFormat="false" ht="15" hidden="false" customHeight="false" outlineLevel="0" collapsed="false">
      <c r="A516" s="601"/>
      <c r="B516" s="604" t="s">
        <v>964</v>
      </c>
      <c r="C516" s="605"/>
      <c r="D516" s="606"/>
    </row>
    <row r="517" customFormat="false" ht="15" hidden="false" customHeight="false" outlineLevel="0" collapsed="false">
      <c r="A517" s="601"/>
      <c r="B517" s="604" t="s">
        <v>969</v>
      </c>
      <c r="C517" s="605"/>
      <c r="D517" s="606"/>
    </row>
    <row r="518" customFormat="false" ht="15" hidden="false" customHeight="false" outlineLevel="0" collapsed="false">
      <c r="A518" s="601"/>
      <c r="B518" s="604" t="s">
        <v>502</v>
      </c>
      <c r="C518" s="605"/>
      <c r="D518" s="606"/>
    </row>
    <row r="519" customFormat="false" ht="15" hidden="false" customHeight="false" outlineLevel="0" collapsed="false">
      <c r="A519" s="601"/>
      <c r="B519" s="604" t="s">
        <v>974</v>
      </c>
      <c r="C519" s="605"/>
      <c r="D519" s="606"/>
    </row>
    <row r="520" customFormat="false" ht="15" hidden="false" customHeight="false" outlineLevel="0" collapsed="false">
      <c r="A520" s="601"/>
      <c r="B520" s="604" t="s">
        <v>979</v>
      </c>
      <c r="C520" s="605"/>
      <c r="D520" s="606"/>
    </row>
    <row r="521" customFormat="false" ht="15" hidden="false" customHeight="false" outlineLevel="0" collapsed="false">
      <c r="A521" s="601"/>
      <c r="B521" s="604" t="s">
        <v>982</v>
      </c>
      <c r="C521" s="605"/>
      <c r="D521" s="606"/>
    </row>
    <row r="522" customFormat="false" ht="15" hidden="false" customHeight="false" outlineLevel="0" collapsed="false">
      <c r="A522" s="601"/>
      <c r="B522" s="604" t="s">
        <v>984</v>
      </c>
      <c r="C522" s="605"/>
      <c r="D522" s="606"/>
    </row>
    <row r="523" customFormat="false" ht="15" hidden="false" customHeight="false" outlineLevel="0" collapsed="false">
      <c r="A523" s="601"/>
      <c r="B523" s="604" t="s">
        <v>986</v>
      </c>
      <c r="C523" s="605"/>
      <c r="D523" s="606"/>
    </row>
    <row r="524" customFormat="false" ht="15" hidden="false" customHeight="false" outlineLevel="0" collapsed="false">
      <c r="A524" s="601"/>
      <c r="B524" s="604" t="s">
        <v>989</v>
      </c>
      <c r="C524" s="605"/>
      <c r="D524" s="606"/>
    </row>
    <row r="525" customFormat="false" ht="15" hidden="false" customHeight="false" outlineLevel="0" collapsed="false">
      <c r="A525" s="601"/>
      <c r="B525" s="604" t="s">
        <v>992</v>
      </c>
      <c r="C525" s="605"/>
      <c r="D525" s="606"/>
    </row>
    <row r="526" customFormat="false" ht="15" hidden="false" customHeight="false" outlineLevel="0" collapsed="false">
      <c r="A526" s="601"/>
      <c r="B526" s="604" t="s">
        <v>995</v>
      </c>
      <c r="C526" s="605"/>
      <c r="D526" s="606"/>
    </row>
    <row r="527" customFormat="false" ht="15" hidden="false" customHeight="false" outlineLevel="0" collapsed="false">
      <c r="A527" s="601"/>
      <c r="B527" s="604" t="s">
        <v>998</v>
      </c>
      <c r="C527" s="605"/>
      <c r="D527" s="606"/>
    </row>
    <row r="528" customFormat="false" ht="15" hidden="false" customHeight="false" outlineLevel="0" collapsed="false">
      <c r="A528" s="601"/>
      <c r="B528" s="604" t="s">
        <v>1003</v>
      </c>
      <c r="C528" s="605"/>
      <c r="D528" s="606"/>
    </row>
    <row r="529" customFormat="false" ht="15" hidden="false" customHeight="false" outlineLevel="0" collapsed="false">
      <c r="A529" s="601"/>
      <c r="B529" s="604" t="s">
        <v>2259</v>
      </c>
      <c r="C529" s="605"/>
      <c r="D529" s="606"/>
    </row>
    <row r="530" customFormat="false" ht="15" hidden="false" customHeight="false" outlineLevel="0" collapsed="false">
      <c r="A530" s="601"/>
      <c r="B530" s="604" t="s">
        <v>2726</v>
      </c>
      <c r="C530" s="605"/>
      <c r="D530" s="606"/>
    </row>
    <row r="531" customFormat="false" ht="15" hidden="false" customHeight="false" outlineLevel="0" collapsed="false">
      <c r="A531" s="601"/>
      <c r="B531" s="604" t="s">
        <v>2728</v>
      </c>
      <c r="C531" s="605"/>
      <c r="D531" s="606"/>
    </row>
    <row r="532" customFormat="false" ht="15" hidden="false" customHeight="false" outlineLevel="0" collapsed="false">
      <c r="A532" s="601"/>
      <c r="B532" s="604" t="s">
        <v>2731</v>
      </c>
      <c r="C532" s="605"/>
      <c r="D532" s="606"/>
    </row>
    <row r="533" customFormat="false" ht="15" hidden="false" customHeight="false" outlineLevel="0" collapsed="false">
      <c r="A533" s="601"/>
      <c r="B533" s="604" t="s">
        <v>1006</v>
      </c>
      <c r="C533" s="605"/>
      <c r="D533" s="606"/>
    </row>
    <row r="534" customFormat="false" ht="15" hidden="false" customHeight="false" outlineLevel="0" collapsed="false">
      <c r="A534" s="601"/>
      <c r="B534" s="604" t="s">
        <v>2734</v>
      </c>
      <c r="C534" s="605"/>
      <c r="D534" s="606"/>
    </row>
    <row r="535" customFormat="false" ht="15" hidden="false" customHeight="false" outlineLevel="0" collapsed="false">
      <c r="A535" s="601"/>
      <c r="B535" s="604" t="s">
        <v>2737</v>
      </c>
      <c r="C535" s="605"/>
      <c r="D535" s="606"/>
    </row>
    <row r="536" customFormat="false" ht="15" hidden="false" customHeight="false" outlineLevel="0" collapsed="false">
      <c r="A536" s="601"/>
      <c r="B536" s="604" t="s">
        <v>2740</v>
      </c>
      <c r="C536" s="605"/>
      <c r="D536" s="606"/>
    </row>
    <row r="537" customFormat="false" ht="15" hidden="false" customHeight="false" outlineLevel="0" collapsed="false">
      <c r="A537" s="601"/>
      <c r="B537" s="604" t="s">
        <v>3331</v>
      </c>
      <c r="C537" s="605"/>
      <c r="D537" s="606"/>
    </row>
    <row r="538" customFormat="false" ht="15" hidden="false" customHeight="false" outlineLevel="0" collapsed="false">
      <c r="A538" s="601"/>
      <c r="B538" s="604" t="s">
        <v>3333</v>
      </c>
      <c r="C538" s="605"/>
      <c r="D538" s="606"/>
    </row>
    <row r="539" customFormat="false" ht="15" hidden="false" customHeight="false" outlineLevel="0" collapsed="false">
      <c r="A539" s="601"/>
      <c r="B539" s="604" t="s">
        <v>2743</v>
      </c>
      <c r="C539" s="605"/>
      <c r="D539" s="606"/>
    </row>
    <row r="540" customFormat="false" ht="15" hidden="false" customHeight="false" outlineLevel="0" collapsed="false">
      <c r="A540" s="601"/>
      <c r="B540" s="604" t="s">
        <v>2745</v>
      </c>
      <c r="C540" s="605"/>
      <c r="D540" s="606"/>
    </row>
    <row r="541" customFormat="false" ht="15" hidden="false" customHeight="false" outlineLevel="0" collapsed="false">
      <c r="A541" s="601"/>
      <c r="B541" s="604" t="s">
        <v>2265</v>
      </c>
      <c r="C541" s="605"/>
      <c r="D541" s="606"/>
    </row>
    <row r="542" customFormat="false" ht="15" hidden="false" customHeight="false" outlineLevel="0" collapsed="false">
      <c r="A542" s="601"/>
      <c r="B542" s="604" t="s">
        <v>3335</v>
      </c>
      <c r="C542" s="605"/>
      <c r="D542" s="606"/>
    </row>
    <row r="543" customFormat="false" ht="15" hidden="false" customHeight="false" outlineLevel="0" collapsed="false">
      <c r="A543" s="601"/>
      <c r="B543" s="604" t="s">
        <v>2747</v>
      </c>
      <c r="C543" s="605"/>
      <c r="D543" s="606"/>
    </row>
    <row r="544" customFormat="false" ht="15" hidden="false" customHeight="false" outlineLevel="0" collapsed="false">
      <c r="A544" s="601"/>
      <c r="B544" s="604" t="s">
        <v>2749</v>
      </c>
      <c r="C544" s="605"/>
      <c r="D544" s="606"/>
    </row>
    <row r="545" customFormat="false" ht="15" hidden="false" customHeight="false" outlineLevel="0" collapsed="false">
      <c r="A545" s="601"/>
      <c r="B545" s="604" t="s">
        <v>1328</v>
      </c>
      <c r="C545" s="605"/>
      <c r="D545" s="606"/>
    </row>
    <row r="546" customFormat="false" ht="15" hidden="false" customHeight="false" outlineLevel="0" collapsed="false">
      <c r="A546" s="601"/>
      <c r="B546" s="604" t="s">
        <v>1331</v>
      </c>
      <c r="C546" s="605"/>
      <c r="D546" s="606"/>
    </row>
    <row r="547" customFormat="false" ht="15" hidden="false" customHeight="false" outlineLevel="0" collapsed="false">
      <c r="A547" s="601"/>
      <c r="B547" s="604" t="s">
        <v>1333</v>
      </c>
      <c r="C547" s="605"/>
      <c r="D547" s="606"/>
    </row>
    <row r="548" customFormat="false" ht="15" hidden="false" customHeight="false" outlineLevel="0" collapsed="false">
      <c r="A548" s="601"/>
      <c r="B548" s="604" t="s">
        <v>1335</v>
      </c>
      <c r="C548" s="605"/>
      <c r="D548" s="606"/>
    </row>
    <row r="549" customFormat="false" ht="15" hidden="false" customHeight="false" outlineLevel="0" collapsed="false">
      <c r="A549" s="601"/>
      <c r="B549" s="604" t="s">
        <v>1339</v>
      </c>
      <c r="C549" s="605"/>
      <c r="D549" s="606"/>
    </row>
    <row r="550" customFormat="false" ht="15" hidden="false" customHeight="false" outlineLevel="0" collapsed="false">
      <c r="A550" s="601"/>
      <c r="B550" s="604" t="s">
        <v>1342</v>
      </c>
      <c r="C550" s="605"/>
      <c r="D550" s="606"/>
    </row>
    <row r="551" customFormat="false" ht="15" hidden="false" customHeight="false" outlineLevel="0" collapsed="false">
      <c r="A551" s="601"/>
      <c r="B551" s="604" t="s">
        <v>1345</v>
      </c>
      <c r="C551" s="605"/>
      <c r="D551" s="606"/>
    </row>
    <row r="552" customFormat="false" ht="15" hidden="false" customHeight="false" outlineLevel="0" collapsed="false">
      <c r="A552" s="601"/>
      <c r="B552" s="604" t="s">
        <v>1347</v>
      </c>
      <c r="C552" s="605"/>
      <c r="D552" s="606"/>
    </row>
    <row r="553" customFormat="false" ht="15" hidden="false" customHeight="false" outlineLevel="0" collapsed="false">
      <c r="A553" s="601"/>
      <c r="B553" s="604" t="s">
        <v>1349</v>
      </c>
      <c r="C553" s="605"/>
      <c r="D553" s="606"/>
    </row>
    <row r="554" customFormat="false" ht="15" hidden="false" customHeight="false" outlineLevel="0" collapsed="false">
      <c r="A554" s="601"/>
      <c r="B554" s="604" t="s">
        <v>1352</v>
      </c>
      <c r="C554" s="605"/>
      <c r="D554" s="606"/>
    </row>
    <row r="555" customFormat="false" ht="15" hidden="false" customHeight="false" outlineLevel="0" collapsed="false">
      <c r="A555" s="601"/>
      <c r="B555" s="604" t="s">
        <v>1355</v>
      </c>
      <c r="C555" s="605"/>
      <c r="D555" s="606"/>
    </row>
    <row r="556" customFormat="false" ht="15" hidden="false" customHeight="false" outlineLevel="0" collapsed="false">
      <c r="A556" s="601"/>
      <c r="B556" s="604" t="s">
        <v>1358</v>
      </c>
      <c r="C556" s="605"/>
      <c r="D556" s="606"/>
    </row>
    <row r="557" customFormat="false" ht="15" hidden="false" customHeight="false" outlineLevel="0" collapsed="false">
      <c r="A557" s="601"/>
      <c r="B557" s="604" t="s">
        <v>2751</v>
      </c>
      <c r="C557" s="605"/>
      <c r="D557" s="606"/>
    </row>
    <row r="558" customFormat="false" ht="15" hidden="false" customHeight="false" outlineLevel="0" collapsed="false">
      <c r="A558" s="601"/>
      <c r="B558" s="604" t="s">
        <v>1573</v>
      </c>
      <c r="C558" s="605"/>
      <c r="D558" s="606"/>
    </row>
    <row r="559" customFormat="false" ht="15" hidden="false" customHeight="false" outlineLevel="0" collapsed="false">
      <c r="A559" s="601"/>
      <c r="B559" s="604" t="s">
        <v>2756</v>
      </c>
      <c r="C559" s="605"/>
      <c r="D559" s="606"/>
    </row>
    <row r="560" customFormat="false" ht="15" hidden="false" customHeight="false" outlineLevel="0" collapsed="false">
      <c r="A560" s="601"/>
      <c r="B560" s="604" t="s">
        <v>1008</v>
      </c>
      <c r="C560" s="605"/>
      <c r="D560" s="606"/>
    </row>
    <row r="561" customFormat="false" ht="15" hidden="false" customHeight="false" outlineLevel="0" collapsed="false">
      <c r="A561" s="601"/>
      <c r="B561" s="604" t="s">
        <v>230</v>
      </c>
      <c r="C561" s="605"/>
      <c r="D561" s="606"/>
    </row>
    <row r="562" customFormat="false" ht="15" hidden="false" customHeight="false" outlineLevel="0" collapsed="false">
      <c r="A562" s="601"/>
      <c r="B562" s="604" t="s">
        <v>2760</v>
      </c>
      <c r="C562" s="605"/>
      <c r="D562" s="606"/>
    </row>
    <row r="563" customFormat="false" ht="15" hidden="false" customHeight="false" outlineLevel="0" collapsed="false">
      <c r="A563" s="601"/>
      <c r="B563" s="604" t="s">
        <v>2765</v>
      </c>
      <c r="C563" s="605"/>
      <c r="D563" s="606"/>
    </row>
    <row r="564" customFormat="false" ht="15" hidden="false" customHeight="false" outlineLevel="0" collapsed="false">
      <c r="A564" s="601"/>
      <c r="B564" s="604" t="s">
        <v>2770</v>
      </c>
      <c r="C564" s="605"/>
      <c r="D564" s="606"/>
    </row>
    <row r="565" customFormat="false" ht="15" hidden="false" customHeight="false" outlineLevel="0" collapsed="false">
      <c r="A565" s="601"/>
      <c r="B565" s="604" t="s">
        <v>2773</v>
      </c>
      <c r="C565" s="605"/>
      <c r="D565" s="606"/>
    </row>
    <row r="566" customFormat="false" ht="15" hidden="false" customHeight="false" outlineLevel="0" collapsed="false">
      <c r="A566" s="601"/>
      <c r="B566" s="604" t="s">
        <v>2775</v>
      </c>
      <c r="C566" s="605"/>
      <c r="D566" s="606"/>
    </row>
    <row r="567" customFormat="false" ht="15" hidden="false" customHeight="false" outlineLevel="0" collapsed="false">
      <c r="A567" s="601"/>
      <c r="B567" s="604" t="s">
        <v>2777</v>
      </c>
      <c r="C567" s="605"/>
      <c r="D567" s="606"/>
    </row>
    <row r="568" customFormat="false" ht="15" hidden="false" customHeight="false" outlineLevel="0" collapsed="false">
      <c r="A568" s="601"/>
      <c r="B568" s="604" t="s">
        <v>2267</v>
      </c>
      <c r="C568" s="605"/>
      <c r="D568" s="606"/>
    </row>
    <row r="569" customFormat="false" ht="15" hidden="false" customHeight="false" outlineLevel="0" collapsed="false">
      <c r="A569" s="601"/>
      <c r="B569" s="604" t="s">
        <v>2779</v>
      </c>
      <c r="C569" s="605"/>
      <c r="D569" s="606"/>
    </row>
    <row r="570" customFormat="false" ht="15" hidden="false" customHeight="false" outlineLevel="0" collapsed="false">
      <c r="A570" s="601"/>
      <c r="B570" s="604" t="s">
        <v>2269</v>
      </c>
      <c r="C570" s="605"/>
      <c r="D570" s="606"/>
    </row>
    <row r="571" customFormat="false" ht="15" hidden="false" customHeight="false" outlineLevel="0" collapsed="false">
      <c r="A571" s="601"/>
      <c r="B571" s="604" t="s">
        <v>2782</v>
      </c>
      <c r="C571" s="605"/>
      <c r="D571" s="606"/>
    </row>
    <row r="572" customFormat="false" ht="15" hidden="false" customHeight="false" outlineLevel="0" collapsed="false">
      <c r="A572" s="601"/>
      <c r="B572" s="604" t="s">
        <v>2271</v>
      </c>
      <c r="C572" s="605"/>
      <c r="D572" s="606"/>
    </row>
    <row r="573" customFormat="false" ht="15" hidden="false" customHeight="false" outlineLevel="0" collapsed="false">
      <c r="A573" s="601"/>
      <c r="B573" s="604" t="s">
        <v>2273</v>
      </c>
      <c r="C573" s="605"/>
      <c r="D573" s="606"/>
    </row>
    <row r="574" customFormat="false" ht="15" hidden="false" customHeight="false" outlineLevel="0" collapsed="false">
      <c r="A574" s="601"/>
      <c r="B574" s="604" t="s">
        <v>2784</v>
      </c>
      <c r="C574" s="605"/>
      <c r="D574" s="606"/>
    </row>
    <row r="575" customFormat="false" ht="15" hidden="false" customHeight="false" outlineLevel="0" collapsed="false">
      <c r="A575" s="601"/>
      <c r="B575" s="604" t="s">
        <v>2788</v>
      </c>
      <c r="C575" s="605"/>
      <c r="D575" s="606"/>
    </row>
    <row r="576" customFormat="false" ht="15" hidden="false" customHeight="false" outlineLevel="0" collapsed="false">
      <c r="A576" s="601"/>
      <c r="B576" s="604" t="s">
        <v>2790</v>
      </c>
      <c r="C576" s="605"/>
      <c r="D576" s="606"/>
    </row>
    <row r="577" customFormat="false" ht="15" hidden="false" customHeight="false" outlineLevel="0" collapsed="false">
      <c r="A577" s="601"/>
      <c r="B577" s="604" t="s">
        <v>2793</v>
      </c>
      <c r="C577" s="605"/>
      <c r="D577" s="606"/>
    </row>
    <row r="578" customFormat="false" ht="15" hidden="false" customHeight="false" outlineLevel="0" collapsed="false">
      <c r="A578" s="601"/>
      <c r="B578" s="604" t="s">
        <v>2798</v>
      </c>
      <c r="C578" s="605"/>
      <c r="D578" s="606"/>
    </row>
    <row r="579" customFormat="false" ht="15" hidden="false" customHeight="false" outlineLevel="0" collapsed="false">
      <c r="A579" s="601"/>
      <c r="B579" s="604" t="s">
        <v>2800</v>
      </c>
      <c r="C579" s="605"/>
      <c r="D579" s="606"/>
    </row>
    <row r="580" customFormat="false" ht="15" hidden="false" customHeight="false" outlineLevel="0" collapsed="false">
      <c r="A580" s="601"/>
      <c r="B580" s="604" t="s">
        <v>2804</v>
      </c>
      <c r="C580" s="605"/>
      <c r="D580" s="606"/>
    </row>
    <row r="581" customFormat="false" ht="15" hidden="false" customHeight="false" outlineLevel="0" collapsed="false">
      <c r="A581" s="601"/>
      <c r="B581" s="604" t="s">
        <v>2807</v>
      </c>
      <c r="C581" s="605"/>
      <c r="D581" s="606"/>
    </row>
    <row r="582" customFormat="false" ht="15" hidden="false" customHeight="false" outlineLevel="0" collapsed="false">
      <c r="A582" s="601"/>
      <c r="B582" s="604" t="s">
        <v>505</v>
      </c>
      <c r="C582" s="605"/>
      <c r="D582" s="606"/>
    </row>
    <row r="583" customFormat="false" ht="15" hidden="false" customHeight="false" outlineLevel="0" collapsed="false">
      <c r="A583" s="601"/>
      <c r="B583" s="604" t="s">
        <v>511</v>
      </c>
      <c r="C583" s="605"/>
      <c r="D583" s="606"/>
    </row>
    <row r="584" customFormat="false" ht="15" hidden="false" customHeight="false" outlineLevel="0" collapsed="false">
      <c r="A584" s="601"/>
      <c r="B584" s="604" t="s">
        <v>514</v>
      </c>
      <c r="C584" s="605"/>
      <c r="D584" s="606"/>
    </row>
    <row r="585" customFormat="false" ht="15" hidden="false" customHeight="false" outlineLevel="0" collapsed="false">
      <c r="A585" s="601"/>
      <c r="B585" s="604" t="s">
        <v>519</v>
      </c>
      <c r="C585" s="605"/>
      <c r="D585" s="606"/>
    </row>
    <row r="586" customFormat="false" ht="15" hidden="false" customHeight="false" outlineLevel="0" collapsed="false">
      <c r="A586" s="601"/>
      <c r="B586" s="604" t="s">
        <v>522</v>
      </c>
      <c r="C586" s="605"/>
      <c r="D586" s="606"/>
    </row>
    <row r="587" customFormat="false" ht="15" hidden="false" customHeight="false" outlineLevel="0" collapsed="false">
      <c r="A587" s="601"/>
      <c r="B587" s="604" t="s">
        <v>525</v>
      </c>
      <c r="C587" s="605"/>
      <c r="D587" s="606"/>
    </row>
    <row r="588" customFormat="false" ht="15" hidden="false" customHeight="false" outlineLevel="0" collapsed="false">
      <c r="A588" s="601"/>
      <c r="B588" s="604" t="s">
        <v>530</v>
      </c>
      <c r="C588" s="605"/>
      <c r="D588" s="606"/>
    </row>
    <row r="589" customFormat="false" ht="15" hidden="false" customHeight="false" outlineLevel="0" collapsed="false">
      <c r="A589" s="601"/>
      <c r="B589" s="604" t="s">
        <v>532</v>
      </c>
      <c r="C589" s="605"/>
      <c r="D589" s="606"/>
    </row>
    <row r="590" customFormat="false" ht="15" hidden="false" customHeight="false" outlineLevel="0" collapsed="false">
      <c r="A590" s="601"/>
      <c r="B590" s="604" t="s">
        <v>1011</v>
      </c>
      <c r="C590" s="605"/>
      <c r="D590" s="606"/>
    </row>
    <row r="591" customFormat="false" ht="15" hidden="false" customHeight="false" outlineLevel="0" collapsed="false">
      <c r="A591" s="601"/>
      <c r="B591" s="604" t="s">
        <v>233</v>
      </c>
      <c r="C591" s="605"/>
      <c r="D591" s="606"/>
    </row>
    <row r="592" customFormat="false" ht="15" hidden="false" customHeight="false" outlineLevel="0" collapsed="false">
      <c r="A592" s="601"/>
      <c r="B592" s="604" t="s">
        <v>1580</v>
      </c>
      <c r="C592" s="605"/>
      <c r="D592" s="606"/>
    </row>
    <row r="593" customFormat="false" ht="15" hidden="false" customHeight="false" outlineLevel="0" collapsed="false">
      <c r="A593" s="601"/>
      <c r="B593" s="604" t="s">
        <v>3337</v>
      </c>
      <c r="C593" s="605"/>
      <c r="D593" s="606"/>
    </row>
    <row r="594" customFormat="false" ht="15" hidden="false" customHeight="false" outlineLevel="0" collapsed="false">
      <c r="A594" s="601"/>
      <c r="B594" s="604" t="s">
        <v>3339</v>
      </c>
      <c r="C594" s="605"/>
      <c r="D594" s="606"/>
    </row>
    <row r="595" customFormat="false" ht="15" hidden="false" customHeight="false" outlineLevel="0" collapsed="false">
      <c r="A595" s="601"/>
      <c r="B595" s="604" t="s">
        <v>2809</v>
      </c>
      <c r="C595" s="605"/>
      <c r="D595" s="606"/>
    </row>
    <row r="596" customFormat="false" ht="15" hidden="false" customHeight="false" outlineLevel="0" collapsed="false">
      <c r="A596" s="601"/>
      <c r="B596" s="604" t="s">
        <v>535</v>
      </c>
      <c r="C596" s="605"/>
      <c r="D596" s="606"/>
    </row>
    <row r="597" customFormat="false" ht="15" hidden="false" customHeight="false" outlineLevel="0" collapsed="false">
      <c r="A597" s="601"/>
      <c r="B597" s="604" t="s">
        <v>538</v>
      </c>
      <c r="C597" s="605"/>
      <c r="D597" s="606"/>
    </row>
    <row r="598" customFormat="false" ht="15" hidden="false" customHeight="false" outlineLevel="0" collapsed="false">
      <c r="A598" s="601"/>
      <c r="B598" s="604" t="s">
        <v>235</v>
      </c>
      <c r="C598" s="605"/>
      <c r="D598" s="606"/>
    </row>
    <row r="599" customFormat="false" ht="15" hidden="false" customHeight="false" outlineLevel="0" collapsed="false">
      <c r="A599" s="601"/>
      <c r="B599" s="604" t="s">
        <v>238</v>
      </c>
      <c r="C599" s="605"/>
      <c r="D599" s="606"/>
    </row>
    <row r="600" customFormat="false" ht="15" hidden="false" customHeight="false" outlineLevel="0" collapsed="false">
      <c r="A600" s="601"/>
      <c r="B600" s="604" t="s">
        <v>1583</v>
      </c>
      <c r="C600" s="605"/>
      <c r="D600" s="606"/>
    </row>
    <row r="601" customFormat="false" ht="15" hidden="false" customHeight="false" outlineLevel="0" collapsed="false">
      <c r="A601" s="601"/>
      <c r="B601" s="604" t="s">
        <v>1586</v>
      </c>
      <c r="C601" s="605"/>
      <c r="D601" s="606"/>
    </row>
    <row r="602" customFormat="false" ht="15" hidden="false" customHeight="false" outlineLevel="0" collapsed="false">
      <c r="A602" s="601"/>
      <c r="B602" s="604" t="s">
        <v>1588</v>
      </c>
      <c r="C602" s="605"/>
      <c r="D602" s="606"/>
    </row>
    <row r="603" customFormat="false" ht="15" hidden="false" customHeight="false" outlineLevel="0" collapsed="false">
      <c r="A603" s="601"/>
      <c r="B603" s="604" t="s">
        <v>1590</v>
      </c>
      <c r="C603" s="605"/>
      <c r="D603" s="606"/>
    </row>
    <row r="604" customFormat="false" ht="15" hidden="false" customHeight="false" outlineLevel="0" collapsed="false">
      <c r="A604" s="601"/>
      <c r="B604" s="604" t="s">
        <v>1594</v>
      </c>
      <c r="C604" s="605"/>
      <c r="D604" s="606"/>
    </row>
    <row r="605" customFormat="false" ht="15" hidden="false" customHeight="false" outlineLevel="0" collapsed="false">
      <c r="A605" s="601"/>
      <c r="B605" s="604" t="s">
        <v>1596</v>
      </c>
      <c r="C605" s="605"/>
      <c r="D605" s="606"/>
    </row>
    <row r="606" customFormat="false" ht="15" hidden="false" customHeight="false" outlineLevel="0" collapsed="false">
      <c r="A606" s="601"/>
      <c r="B606" s="604" t="s">
        <v>1598</v>
      </c>
      <c r="C606" s="605"/>
      <c r="D606" s="606"/>
    </row>
    <row r="607" customFormat="false" ht="15" hidden="false" customHeight="false" outlineLevel="0" collapsed="false">
      <c r="A607" s="601"/>
      <c r="B607" s="604" t="s">
        <v>1020</v>
      </c>
      <c r="C607" s="605"/>
      <c r="D607" s="606"/>
    </row>
    <row r="608" customFormat="false" ht="15" hidden="false" customHeight="false" outlineLevel="0" collapsed="false">
      <c r="A608" s="601"/>
      <c r="B608" s="604" t="s">
        <v>241</v>
      </c>
      <c r="C608" s="605"/>
      <c r="D608" s="606"/>
    </row>
    <row r="609" customFormat="false" ht="15" hidden="false" customHeight="false" outlineLevel="0" collapsed="false">
      <c r="A609" s="601"/>
      <c r="B609" s="604" t="s">
        <v>244</v>
      </c>
      <c r="C609" s="605"/>
      <c r="D609" s="606"/>
    </row>
    <row r="610" customFormat="false" ht="15" hidden="false" customHeight="false" outlineLevel="0" collapsed="false">
      <c r="A610" s="601"/>
      <c r="B610" s="604" t="s">
        <v>35</v>
      </c>
      <c r="C610" s="605"/>
      <c r="D610" s="606"/>
    </row>
    <row r="611" customFormat="false" ht="15" hidden="false" customHeight="false" outlineLevel="0" collapsed="false">
      <c r="A611" s="601"/>
      <c r="B611" s="604" t="s">
        <v>1024</v>
      </c>
      <c r="C611" s="605"/>
      <c r="D611" s="606"/>
    </row>
    <row r="612" customFormat="false" ht="15" hidden="false" customHeight="false" outlineLevel="0" collapsed="false">
      <c r="A612" s="601"/>
      <c r="B612" s="604" t="s">
        <v>2812</v>
      </c>
      <c r="C612" s="605"/>
      <c r="D612" s="606"/>
    </row>
    <row r="613" customFormat="false" ht="15" hidden="false" customHeight="false" outlineLevel="0" collapsed="false">
      <c r="A613" s="601"/>
      <c r="B613" s="604" t="s">
        <v>2276</v>
      </c>
      <c r="C613" s="605"/>
      <c r="D613" s="606"/>
    </row>
    <row r="614" customFormat="false" ht="15" hidden="false" customHeight="false" outlineLevel="0" collapsed="false">
      <c r="A614" s="601"/>
      <c r="B614" s="604" t="s">
        <v>2814</v>
      </c>
      <c r="C614" s="605"/>
      <c r="D614" s="606"/>
    </row>
    <row r="615" customFormat="false" ht="15" hidden="false" customHeight="false" outlineLevel="0" collapsed="false">
      <c r="A615" s="601"/>
      <c r="B615" s="604" t="s">
        <v>2817</v>
      </c>
      <c r="C615" s="605"/>
      <c r="D615" s="606"/>
    </row>
    <row r="616" customFormat="false" ht="15" hidden="false" customHeight="false" outlineLevel="0" collapsed="false">
      <c r="A616" s="601"/>
      <c r="B616" s="604" t="s">
        <v>2819</v>
      </c>
      <c r="C616" s="605"/>
      <c r="D616" s="606"/>
    </row>
    <row r="617" customFormat="false" ht="15" hidden="false" customHeight="false" outlineLevel="0" collapsed="false">
      <c r="A617" s="601"/>
      <c r="B617" s="604" t="s">
        <v>2821</v>
      </c>
      <c r="C617" s="605"/>
      <c r="D617" s="606"/>
    </row>
    <row r="618" customFormat="false" ht="15" hidden="false" customHeight="false" outlineLevel="0" collapsed="false">
      <c r="A618" s="601"/>
      <c r="B618" s="604" t="s">
        <v>2824</v>
      </c>
      <c r="C618" s="605"/>
      <c r="D618" s="606"/>
    </row>
    <row r="619" customFormat="false" ht="15" hidden="false" customHeight="false" outlineLevel="0" collapsed="false">
      <c r="A619" s="601"/>
      <c r="B619" s="604" t="s">
        <v>1601</v>
      </c>
      <c r="C619" s="605"/>
      <c r="D619" s="606"/>
    </row>
    <row r="620" customFormat="false" ht="15" hidden="false" customHeight="false" outlineLevel="0" collapsed="false">
      <c r="A620" s="601"/>
      <c r="B620" s="604" t="s">
        <v>1604</v>
      </c>
      <c r="C620" s="605"/>
      <c r="D620" s="606"/>
    </row>
    <row r="621" customFormat="false" ht="15" hidden="false" customHeight="false" outlineLevel="0" collapsed="false">
      <c r="A621" s="601"/>
      <c r="B621" s="604" t="s">
        <v>2829</v>
      </c>
      <c r="C621" s="605"/>
      <c r="D621" s="606"/>
    </row>
    <row r="622" customFormat="false" ht="15" hidden="false" customHeight="false" outlineLevel="0" collapsed="false">
      <c r="A622" s="601"/>
      <c r="B622" s="604" t="s">
        <v>3341</v>
      </c>
      <c r="C622" s="605"/>
      <c r="D622" s="606"/>
    </row>
    <row r="623" customFormat="false" ht="15" hidden="false" customHeight="false" outlineLevel="0" collapsed="false">
      <c r="A623" s="601"/>
      <c r="B623" s="604" t="s">
        <v>3343</v>
      </c>
      <c r="C623" s="605"/>
      <c r="D623" s="606"/>
    </row>
    <row r="624" customFormat="false" ht="15" hidden="false" customHeight="false" outlineLevel="0" collapsed="false">
      <c r="A624" s="601"/>
      <c r="B624" s="604" t="s">
        <v>541</v>
      </c>
      <c r="C624" s="605"/>
      <c r="D624" s="606"/>
    </row>
    <row r="625" customFormat="false" ht="15" hidden="false" customHeight="false" outlineLevel="0" collapsed="false">
      <c r="A625" s="601"/>
      <c r="B625" s="604" t="s">
        <v>543</v>
      </c>
      <c r="C625" s="605"/>
      <c r="D625" s="606"/>
    </row>
    <row r="626" customFormat="false" ht="15" hidden="false" customHeight="false" outlineLevel="0" collapsed="false">
      <c r="A626" s="601"/>
      <c r="B626" s="604" t="s">
        <v>3345</v>
      </c>
      <c r="C626" s="605"/>
      <c r="D626" s="606"/>
    </row>
    <row r="627" customFormat="false" ht="15" hidden="false" customHeight="false" outlineLevel="0" collapsed="false">
      <c r="A627" s="601"/>
      <c r="B627" s="604" t="s">
        <v>2831</v>
      </c>
      <c r="C627" s="605"/>
      <c r="D627" s="606"/>
    </row>
    <row r="628" customFormat="false" ht="15" hidden="false" customHeight="false" outlineLevel="0" collapsed="false">
      <c r="A628" s="601"/>
      <c r="B628" s="604" t="s">
        <v>3347</v>
      </c>
      <c r="C628" s="605"/>
      <c r="D628" s="606"/>
    </row>
    <row r="629" customFormat="false" ht="15" hidden="false" customHeight="false" outlineLevel="0" collapsed="false">
      <c r="A629" s="601"/>
      <c r="B629" s="604" t="s">
        <v>2279</v>
      </c>
      <c r="C629" s="605"/>
      <c r="D629" s="606"/>
    </row>
    <row r="630" customFormat="false" ht="15" hidden="false" customHeight="false" outlineLevel="0" collapsed="false">
      <c r="A630" s="601"/>
      <c r="B630" s="604" t="s">
        <v>2282</v>
      </c>
      <c r="C630" s="605"/>
      <c r="D630" s="606"/>
    </row>
    <row r="631" customFormat="false" ht="15" hidden="false" customHeight="false" outlineLevel="0" collapsed="false">
      <c r="A631" s="601"/>
      <c r="B631" s="604" t="s">
        <v>2287</v>
      </c>
      <c r="C631" s="605"/>
      <c r="D631" s="606"/>
    </row>
    <row r="632" customFormat="false" ht="15" hidden="false" customHeight="false" outlineLevel="0" collapsed="false">
      <c r="A632" s="601"/>
      <c r="B632" s="604" t="s">
        <v>2290</v>
      </c>
      <c r="C632" s="605"/>
      <c r="D632" s="606"/>
    </row>
    <row r="633" customFormat="false" ht="15" hidden="false" customHeight="false" outlineLevel="0" collapsed="false">
      <c r="A633" s="601"/>
      <c r="B633" s="604" t="s">
        <v>546</v>
      </c>
      <c r="C633" s="605"/>
      <c r="D633" s="606"/>
    </row>
    <row r="634" customFormat="false" ht="15" hidden="false" customHeight="false" outlineLevel="0" collapsed="false">
      <c r="A634" s="601"/>
      <c r="B634" s="604" t="s">
        <v>2836</v>
      </c>
      <c r="C634" s="605"/>
      <c r="D634" s="606"/>
    </row>
    <row r="635" customFormat="false" ht="15" hidden="false" customHeight="false" outlineLevel="0" collapsed="false">
      <c r="A635" s="601"/>
      <c r="B635" s="604" t="s">
        <v>1606</v>
      </c>
      <c r="C635" s="605"/>
      <c r="D635" s="606"/>
    </row>
    <row r="636" customFormat="false" ht="15" hidden="false" customHeight="false" outlineLevel="0" collapsed="false">
      <c r="A636" s="601"/>
      <c r="B636" s="604" t="s">
        <v>2839</v>
      </c>
      <c r="C636" s="605"/>
      <c r="D636" s="606"/>
    </row>
    <row r="637" customFormat="false" ht="15" hidden="false" customHeight="false" outlineLevel="0" collapsed="false">
      <c r="A637" s="601"/>
      <c r="B637" s="604" t="s">
        <v>2842</v>
      </c>
      <c r="C637" s="605"/>
      <c r="D637" s="606"/>
    </row>
    <row r="638" customFormat="false" ht="15" hidden="false" customHeight="false" outlineLevel="0" collapsed="false">
      <c r="A638" s="601"/>
      <c r="B638" s="604" t="s">
        <v>3349</v>
      </c>
      <c r="C638" s="605"/>
      <c r="D638" s="606"/>
    </row>
    <row r="639" customFormat="false" ht="15" hidden="false" customHeight="false" outlineLevel="0" collapsed="false">
      <c r="A639" s="601"/>
      <c r="B639" s="604" t="s">
        <v>2469</v>
      </c>
      <c r="C639" s="605"/>
      <c r="D639" s="606"/>
    </row>
    <row r="640" customFormat="false" ht="15" hidden="false" customHeight="false" outlineLevel="0" collapsed="false">
      <c r="A640" s="601"/>
      <c r="B640" s="604" t="s">
        <v>247</v>
      </c>
      <c r="C640" s="605"/>
      <c r="D640" s="606"/>
    </row>
    <row r="641" customFormat="false" ht="15" hidden="false" customHeight="false" outlineLevel="0" collapsed="false">
      <c r="A641" s="601"/>
      <c r="B641" s="604" t="s">
        <v>2846</v>
      </c>
      <c r="C641" s="605"/>
      <c r="D641" s="606"/>
    </row>
    <row r="642" customFormat="false" ht="15" hidden="false" customHeight="false" outlineLevel="0" collapsed="false">
      <c r="A642" s="601"/>
      <c r="B642" s="604" t="s">
        <v>2848</v>
      </c>
      <c r="C642" s="605"/>
      <c r="D642" s="606"/>
    </row>
    <row r="643" customFormat="false" ht="15" hidden="false" customHeight="false" outlineLevel="0" collapsed="false">
      <c r="A643" s="601"/>
      <c r="B643" s="604" t="s">
        <v>3351</v>
      </c>
      <c r="C643" s="605"/>
      <c r="D643" s="606"/>
    </row>
    <row r="644" customFormat="false" ht="15" hidden="false" customHeight="false" outlineLevel="0" collapsed="false">
      <c r="A644" s="601"/>
      <c r="B644" s="604" t="s">
        <v>2850</v>
      </c>
      <c r="C644" s="605"/>
      <c r="D644" s="606"/>
    </row>
    <row r="645" customFormat="false" ht="15" hidden="false" customHeight="false" outlineLevel="0" collapsed="false">
      <c r="A645" s="601"/>
      <c r="B645" s="604" t="s">
        <v>2292</v>
      </c>
      <c r="C645" s="605"/>
      <c r="D645" s="606"/>
    </row>
    <row r="646" customFormat="false" ht="15" hidden="false" customHeight="false" outlineLevel="0" collapsed="false">
      <c r="A646" s="601"/>
      <c r="B646" s="604" t="s">
        <v>2854</v>
      </c>
      <c r="C646" s="605"/>
      <c r="D646" s="606"/>
    </row>
    <row r="647" customFormat="false" ht="15" hidden="false" customHeight="false" outlineLevel="0" collapsed="false">
      <c r="A647" s="601"/>
      <c r="B647" s="604" t="s">
        <v>2856</v>
      </c>
      <c r="C647" s="605"/>
      <c r="D647" s="606"/>
    </row>
    <row r="648" customFormat="false" ht="15" hidden="false" customHeight="false" outlineLevel="0" collapsed="false">
      <c r="A648" s="601"/>
      <c r="B648" s="604" t="s">
        <v>2858</v>
      </c>
      <c r="C648" s="605"/>
      <c r="D648" s="606"/>
    </row>
    <row r="649" customFormat="false" ht="15" hidden="false" customHeight="false" outlineLevel="0" collapsed="false">
      <c r="A649" s="601"/>
      <c r="B649" s="604" t="s">
        <v>2865</v>
      </c>
      <c r="C649" s="605"/>
      <c r="D649" s="606"/>
    </row>
    <row r="650" customFormat="false" ht="15" hidden="false" customHeight="false" outlineLevel="0" collapsed="false">
      <c r="A650" s="601"/>
      <c r="B650" s="604" t="s">
        <v>3353</v>
      </c>
      <c r="C650" s="605"/>
      <c r="D650" s="606"/>
    </row>
    <row r="651" customFormat="false" ht="15" hidden="false" customHeight="false" outlineLevel="0" collapsed="false">
      <c r="A651" s="601"/>
      <c r="B651" s="604" t="s">
        <v>549</v>
      </c>
      <c r="C651" s="605"/>
      <c r="D651" s="606"/>
    </row>
    <row r="652" customFormat="false" ht="15" hidden="false" customHeight="false" outlineLevel="0" collapsed="false">
      <c r="A652" s="601"/>
      <c r="B652" s="604" t="s">
        <v>552</v>
      </c>
      <c r="C652" s="605"/>
      <c r="D652" s="606"/>
    </row>
    <row r="653" customFormat="false" ht="15" hidden="false" customHeight="false" outlineLevel="0" collapsed="false">
      <c r="A653" s="601"/>
      <c r="B653" s="604" t="s">
        <v>558</v>
      </c>
      <c r="C653" s="605"/>
      <c r="D653" s="606"/>
    </row>
    <row r="654" customFormat="false" ht="15" hidden="false" customHeight="false" outlineLevel="0" collapsed="false">
      <c r="A654" s="601"/>
      <c r="B654" s="604" t="s">
        <v>561</v>
      </c>
      <c r="C654" s="605"/>
      <c r="D654" s="606"/>
    </row>
    <row r="655" customFormat="false" ht="15" hidden="false" customHeight="false" outlineLevel="0" collapsed="false">
      <c r="A655" s="601"/>
      <c r="B655" s="604" t="s">
        <v>1360</v>
      </c>
      <c r="C655" s="605"/>
      <c r="D655" s="606"/>
    </row>
    <row r="656" customFormat="false" ht="15" hidden="false" customHeight="false" outlineLevel="0" collapsed="false">
      <c r="A656" s="601"/>
      <c r="B656" s="604" t="s">
        <v>1363</v>
      </c>
      <c r="C656" s="605"/>
      <c r="D656" s="606"/>
    </row>
    <row r="657" customFormat="false" ht="15" hidden="false" customHeight="false" outlineLevel="0" collapsed="false">
      <c r="A657" s="601"/>
      <c r="B657" s="604" t="s">
        <v>1366</v>
      </c>
      <c r="C657" s="605"/>
      <c r="D657" s="606"/>
    </row>
    <row r="658" customFormat="false" ht="15" hidden="false" customHeight="false" outlineLevel="0" collapsed="false">
      <c r="A658" s="601"/>
      <c r="B658" s="604" t="s">
        <v>1368</v>
      </c>
      <c r="C658" s="605"/>
      <c r="D658" s="606"/>
    </row>
    <row r="659" customFormat="false" ht="15" hidden="false" customHeight="false" outlineLevel="0" collapsed="false">
      <c r="A659" s="601"/>
      <c r="B659" s="604" t="s">
        <v>563</v>
      </c>
      <c r="C659" s="605"/>
      <c r="D659" s="606"/>
    </row>
    <row r="660" customFormat="false" ht="15" hidden="false" customHeight="false" outlineLevel="0" collapsed="false">
      <c r="A660" s="601"/>
      <c r="B660" s="604" t="s">
        <v>566</v>
      </c>
      <c r="C660" s="605"/>
      <c r="D660" s="606"/>
    </row>
    <row r="661" customFormat="false" ht="15" hidden="false" customHeight="false" outlineLevel="0" collapsed="false">
      <c r="A661" s="601"/>
      <c r="B661" s="604" t="s">
        <v>569</v>
      </c>
      <c r="C661" s="605"/>
      <c r="D661" s="606"/>
    </row>
    <row r="662" customFormat="false" ht="15" hidden="false" customHeight="false" outlineLevel="0" collapsed="false">
      <c r="A662" s="601"/>
      <c r="B662" s="604" t="s">
        <v>571</v>
      </c>
      <c r="C662" s="605"/>
      <c r="D662" s="606"/>
    </row>
    <row r="663" customFormat="false" ht="15" hidden="false" customHeight="false" outlineLevel="0" collapsed="false">
      <c r="A663" s="601"/>
      <c r="B663" s="604" t="s">
        <v>3355</v>
      </c>
      <c r="C663" s="605"/>
      <c r="D663" s="606"/>
    </row>
    <row r="664" customFormat="false" ht="15" hidden="false" customHeight="false" outlineLevel="0" collapsed="false">
      <c r="A664" s="601"/>
      <c r="B664" s="604" t="s">
        <v>3357</v>
      </c>
      <c r="C664" s="605"/>
      <c r="D664" s="606"/>
    </row>
    <row r="665" customFormat="false" ht="15" hidden="false" customHeight="false" outlineLevel="0" collapsed="false">
      <c r="A665" s="601"/>
      <c r="B665" s="604" t="s">
        <v>250</v>
      </c>
      <c r="C665" s="605"/>
      <c r="D665" s="606"/>
    </row>
    <row r="666" customFormat="false" ht="15" hidden="false" customHeight="false" outlineLevel="0" collapsed="false">
      <c r="A666" s="601"/>
      <c r="B666" s="604" t="s">
        <v>2294</v>
      </c>
      <c r="C666" s="605"/>
      <c r="D666" s="606"/>
    </row>
    <row r="667" customFormat="false" ht="15" hidden="false" customHeight="false" outlineLevel="0" collapsed="false">
      <c r="A667" s="601"/>
      <c r="B667" s="604" t="s">
        <v>2867</v>
      </c>
      <c r="C667" s="605"/>
      <c r="D667" s="606"/>
    </row>
    <row r="668" customFormat="false" ht="15" hidden="false" customHeight="false" outlineLevel="0" collapsed="false">
      <c r="A668" s="601"/>
      <c r="B668" s="604" t="s">
        <v>2296</v>
      </c>
      <c r="C668" s="605"/>
      <c r="D668" s="606"/>
    </row>
    <row r="669" customFormat="false" ht="15" hidden="false" customHeight="false" outlineLevel="0" collapsed="false">
      <c r="A669" s="601"/>
      <c r="B669" s="604" t="s">
        <v>2869</v>
      </c>
      <c r="C669" s="605"/>
      <c r="D669" s="606"/>
    </row>
    <row r="670" customFormat="false" ht="15" hidden="false" customHeight="false" outlineLevel="0" collapsed="false">
      <c r="A670" s="601"/>
      <c r="B670" s="604" t="s">
        <v>3359</v>
      </c>
      <c r="C670" s="605"/>
      <c r="D670" s="606"/>
    </row>
    <row r="671" customFormat="false" ht="15" hidden="false" customHeight="false" outlineLevel="0" collapsed="false">
      <c r="A671" s="601"/>
      <c r="B671" s="604" t="s">
        <v>2871</v>
      </c>
      <c r="C671" s="605"/>
      <c r="D671" s="606"/>
    </row>
    <row r="672" customFormat="false" ht="15" hidden="false" customHeight="false" outlineLevel="0" collapsed="false">
      <c r="A672" s="601"/>
      <c r="B672" s="604" t="s">
        <v>2873</v>
      </c>
      <c r="C672" s="605"/>
      <c r="D672" s="606"/>
    </row>
    <row r="673" customFormat="false" ht="15" hidden="false" customHeight="false" outlineLevel="0" collapsed="false">
      <c r="A673" s="601"/>
      <c r="B673" s="604" t="s">
        <v>2878</v>
      </c>
      <c r="C673" s="605"/>
      <c r="D673" s="606"/>
    </row>
    <row r="674" customFormat="false" ht="15" hidden="false" customHeight="false" outlineLevel="0" collapsed="false">
      <c r="A674" s="601"/>
      <c r="B674" s="604" t="s">
        <v>2299</v>
      </c>
      <c r="C674" s="605"/>
      <c r="D674" s="606"/>
    </row>
    <row r="675" customFormat="false" ht="15" hidden="false" customHeight="false" outlineLevel="0" collapsed="false">
      <c r="A675" s="601"/>
      <c r="B675" s="604" t="s">
        <v>2880</v>
      </c>
      <c r="C675" s="605"/>
      <c r="D675" s="606"/>
    </row>
    <row r="676" customFormat="false" ht="15" hidden="false" customHeight="false" outlineLevel="0" collapsed="false">
      <c r="A676" s="601"/>
      <c r="B676" s="604" t="s">
        <v>253</v>
      </c>
      <c r="C676" s="605"/>
      <c r="D676" s="606"/>
    </row>
    <row r="677" customFormat="false" ht="15" hidden="false" customHeight="false" outlineLevel="0" collapsed="false">
      <c r="A677" s="601"/>
      <c r="B677" s="604" t="s">
        <v>256</v>
      </c>
      <c r="C677" s="605"/>
      <c r="D677" s="606"/>
    </row>
    <row r="678" customFormat="false" ht="15" hidden="false" customHeight="false" outlineLevel="0" collapsed="false">
      <c r="A678" s="601"/>
      <c r="B678" s="604" t="s">
        <v>259</v>
      </c>
      <c r="C678" s="605"/>
      <c r="D678" s="606"/>
    </row>
    <row r="679" customFormat="false" ht="15" hidden="false" customHeight="false" outlineLevel="0" collapsed="false">
      <c r="A679" s="601"/>
      <c r="B679" s="604" t="s">
        <v>262</v>
      </c>
      <c r="C679" s="605"/>
      <c r="D679" s="606"/>
    </row>
    <row r="680" customFormat="false" ht="15" hidden="false" customHeight="false" outlineLevel="0" collapsed="false">
      <c r="A680" s="601"/>
      <c r="B680" s="604" t="s">
        <v>264</v>
      </c>
      <c r="C680" s="605"/>
      <c r="D680" s="606"/>
    </row>
    <row r="681" customFormat="false" ht="15" hidden="false" customHeight="false" outlineLevel="0" collapsed="false">
      <c r="A681" s="601"/>
      <c r="B681" s="604" t="s">
        <v>574</v>
      </c>
      <c r="C681" s="605"/>
      <c r="D681" s="606"/>
    </row>
    <row r="682" customFormat="false" ht="15" hidden="false" customHeight="false" outlineLevel="0" collapsed="false">
      <c r="A682" s="601"/>
      <c r="B682" s="604" t="s">
        <v>266</v>
      </c>
      <c r="C682" s="605"/>
      <c r="D682" s="606"/>
    </row>
    <row r="683" customFormat="false" ht="15" hidden="false" customHeight="false" outlineLevel="0" collapsed="false">
      <c r="A683" s="601"/>
      <c r="B683" s="604" t="s">
        <v>2882</v>
      </c>
      <c r="C683" s="605"/>
      <c r="D683" s="606"/>
    </row>
    <row r="684" customFormat="false" ht="15" hidden="false" customHeight="false" outlineLevel="0" collapsed="false">
      <c r="A684" s="601"/>
      <c r="B684" s="604" t="s">
        <v>2884</v>
      </c>
      <c r="C684" s="605"/>
      <c r="D684" s="606"/>
    </row>
    <row r="685" customFormat="false" ht="15" hidden="false" customHeight="false" outlineLevel="0" collapsed="false">
      <c r="A685" s="601"/>
      <c r="B685" s="604" t="s">
        <v>2886</v>
      </c>
      <c r="C685" s="605"/>
      <c r="D685" s="606"/>
    </row>
    <row r="686" customFormat="false" ht="15" hidden="false" customHeight="false" outlineLevel="0" collapsed="false">
      <c r="A686" s="601"/>
      <c r="B686" s="604" t="s">
        <v>3361</v>
      </c>
      <c r="C686" s="605"/>
      <c r="D686" s="606"/>
    </row>
    <row r="687" customFormat="false" ht="15" hidden="false" customHeight="false" outlineLevel="0" collapsed="false">
      <c r="A687" s="601"/>
      <c r="B687" s="604" t="s">
        <v>1026</v>
      </c>
      <c r="C687" s="605"/>
      <c r="D687" s="606"/>
    </row>
    <row r="688" customFormat="false" ht="15" hidden="false" customHeight="false" outlineLevel="0" collapsed="false">
      <c r="A688" s="601"/>
      <c r="B688" s="604" t="s">
        <v>1028</v>
      </c>
      <c r="C688" s="605"/>
      <c r="D688" s="606"/>
    </row>
    <row r="689" customFormat="false" ht="15" hidden="false" customHeight="false" outlineLevel="0" collapsed="false">
      <c r="A689" s="601"/>
      <c r="B689" s="604" t="s">
        <v>2889</v>
      </c>
      <c r="C689" s="605"/>
      <c r="D689" s="606"/>
    </row>
    <row r="690" customFormat="false" ht="15" hidden="false" customHeight="false" outlineLevel="0" collapsed="false">
      <c r="A690" s="601"/>
      <c r="B690" s="604" t="s">
        <v>2892</v>
      </c>
      <c r="C690" s="605"/>
      <c r="D690" s="606"/>
    </row>
    <row r="691" customFormat="false" ht="15" hidden="false" customHeight="false" outlineLevel="0" collapsed="false">
      <c r="A691" s="601"/>
      <c r="B691" s="604" t="s">
        <v>2894</v>
      </c>
      <c r="C691" s="605"/>
      <c r="D691" s="606"/>
    </row>
    <row r="692" customFormat="false" ht="15" hidden="false" customHeight="false" outlineLevel="0" collapsed="false">
      <c r="A692" s="601"/>
      <c r="B692" s="604" t="s">
        <v>3363</v>
      </c>
      <c r="C692" s="605"/>
      <c r="D692" s="606"/>
    </row>
    <row r="693" customFormat="false" ht="15" hidden="false" customHeight="false" outlineLevel="0" collapsed="false">
      <c r="A693" s="601"/>
      <c r="B693" s="604" t="s">
        <v>2301</v>
      </c>
      <c r="C693" s="605"/>
      <c r="D693" s="606"/>
    </row>
    <row r="694" customFormat="false" ht="15" hidden="false" customHeight="false" outlineLevel="0" collapsed="false">
      <c r="A694" s="601"/>
      <c r="B694" s="604" t="s">
        <v>269</v>
      </c>
      <c r="C694" s="605"/>
      <c r="D694" s="606"/>
    </row>
    <row r="695" customFormat="false" ht="15" hidden="false" customHeight="false" outlineLevel="0" collapsed="false">
      <c r="A695" s="601"/>
      <c r="B695" s="604" t="s">
        <v>2304</v>
      </c>
      <c r="C695" s="605"/>
      <c r="D695" s="606"/>
    </row>
    <row r="696" customFormat="false" ht="15" hidden="false" customHeight="false" outlineLevel="0" collapsed="false">
      <c r="A696" s="601"/>
      <c r="B696" s="604" t="s">
        <v>2306</v>
      </c>
      <c r="C696" s="605"/>
      <c r="D696" s="606"/>
    </row>
    <row r="697" customFormat="false" ht="15" hidden="false" customHeight="false" outlineLevel="0" collapsed="false">
      <c r="A697" s="601"/>
      <c r="B697" s="604" t="s">
        <v>2311</v>
      </c>
      <c r="C697" s="605"/>
      <c r="D697" s="606"/>
    </row>
    <row r="698" customFormat="false" ht="15" hidden="false" customHeight="false" outlineLevel="0" collapsed="false">
      <c r="A698" s="601"/>
      <c r="B698" s="604" t="s">
        <v>2314</v>
      </c>
      <c r="C698" s="605"/>
      <c r="D698" s="606"/>
    </row>
    <row r="699" customFormat="false" ht="15" hidden="false" customHeight="false" outlineLevel="0" collapsed="false">
      <c r="A699" s="601"/>
      <c r="B699" s="604" t="s">
        <v>2316</v>
      </c>
      <c r="C699" s="605"/>
      <c r="D699" s="606"/>
    </row>
    <row r="700" customFormat="false" ht="15" hidden="false" customHeight="false" outlineLevel="0" collapsed="false">
      <c r="A700" s="623"/>
      <c r="B700" s="604" t="s">
        <v>3365</v>
      </c>
      <c r="C700" s="605"/>
      <c r="D700" s="606"/>
    </row>
    <row r="701" customFormat="false" ht="15" hidden="false" customHeight="false" outlineLevel="0" collapsed="false">
      <c r="A701" s="624"/>
      <c r="B701" s="604" t="s">
        <v>271</v>
      </c>
      <c r="C701" s="605"/>
      <c r="D701" s="606"/>
    </row>
    <row r="702" customFormat="false" ht="15" hidden="false" customHeight="false" outlineLevel="0" collapsed="false">
      <c r="A702" s="625"/>
      <c r="B702" s="604" t="s">
        <v>273</v>
      </c>
      <c r="C702" s="605"/>
      <c r="D702" s="606"/>
    </row>
    <row r="703" customFormat="false" ht="15" hidden="false" customHeight="false" outlineLevel="0" collapsed="false">
      <c r="A703" s="601"/>
      <c r="B703" s="604" t="s">
        <v>2319</v>
      </c>
      <c r="C703" s="605"/>
      <c r="D703" s="606"/>
    </row>
    <row r="704" customFormat="false" ht="15" hidden="false" customHeight="false" outlineLevel="0" collapsed="false">
      <c r="A704" s="601"/>
      <c r="B704" s="604" t="s">
        <v>2322</v>
      </c>
      <c r="C704" s="605"/>
      <c r="D704" s="606"/>
    </row>
    <row r="705" customFormat="false" ht="15" hidden="false" customHeight="false" outlineLevel="0" collapsed="false">
      <c r="A705" s="601"/>
      <c r="B705" s="604" t="s">
        <v>2899</v>
      </c>
      <c r="C705" s="605"/>
      <c r="D705" s="606"/>
    </row>
    <row r="706" customFormat="false" ht="15" hidden="false" customHeight="false" outlineLevel="0" collapsed="false">
      <c r="A706" s="601"/>
      <c r="B706" s="604" t="s">
        <v>2325</v>
      </c>
      <c r="C706" s="605"/>
      <c r="D706" s="606"/>
    </row>
    <row r="707" customFormat="false" ht="15" hidden="false" customHeight="false" outlineLevel="0" collapsed="false">
      <c r="A707" s="626"/>
      <c r="B707" s="604" t="s">
        <v>2329</v>
      </c>
      <c r="C707" s="605"/>
      <c r="D707" s="606"/>
    </row>
    <row r="708" customFormat="false" ht="15" hidden="false" customHeight="false" outlineLevel="0" collapsed="false">
      <c r="A708" s="626"/>
      <c r="B708" s="604" t="s">
        <v>3367</v>
      </c>
      <c r="C708" s="605"/>
      <c r="D708" s="606"/>
    </row>
    <row r="709" customFormat="false" ht="15" hidden="false" customHeight="false" outlineLevel="0" collapsed="false">
      <c r="A709" s="626"/>
      <c r="B709" s="604" t="s">
        <v>2332</v>
      </c>
      <c r="C709" s="605"/>
      <c r="D709" s="606"/>
    </row>
    <row r="710" customFormat="false" ht="15" hidden="false" customHeight="false" outlineLevel="0" collapsed="false">
      <c r="A710" s="626"/>
      <c r="B710" s="604" t="s">
        <v>2904</v>
      </c>
      <c r="C710" s="605"/>
      <c r="D710" s="606"/>
    </row>
    <row r="711" customFormat="false" ht="15" hidden="false" customHeight="false" outlineLevel="0" collapsed="false">
      <c r="A711" s="601"/>
      <c r="B711" s="604" t="s">
        <v>2908</v>
      </c>
      <c r="C711" s="605"/>
      <c r="D711" s="606"/>
    </row>
    <row r="712" customFormat="false" ht="15" hidden="false" customHeight="false" outlineLevel="0" collapsed="false">
      <c r="A712" s="601"/>
      <c r="B712" s="604" t="s">
        <v>1611</v>
      </c>
      <c r="C712" s="605"/>
      <c r="D712" s="606"/>
    </row>
    <row r="713" customFormat="false" ht="15" hidden="false" customHeight="false" outlineLevel="0" collapsed="false">
      <c r="A713" s="626"/>
      <c r="B713" s="604" t="s">
        <v>1613</v>
      </c>
      <c r="C713" s="605"/>
      <c r="D713" s="606"/>
    </row>
    <row r="714" customFormat="false" ht="15" hidden="false" customHeight="false" outlineLevel="0" collapsed="false">
      <c r="A714" s="626"/>
      <c r="B714" s="604" t="s">
        <v>1616</v>
      </c>
      <c r="C714" s="605"/>
      <c r="D714" s="606"/>
    </row>
    <row r="715" customFormat="false" ht="15" hidden="false" customHeight="false" outlineLevel="0" collapsed="false">
      <c r="A715" s="601"/>
      <c r="B715" s="604" t="s">
        <v>1619</v>
      </c>
      <c r="C715" s="605"/>
      <c r="D715" s="606"/>
    </row>
    <row r="716" customFormat="false" ht="15" hidden="false" customHeight="false" outlineLevel="0" collapsed="false">
      <c r="A716" s="601"/>
      <c r="B716" s="604" t="s">
        <v>1621</v>
      </c>
      <c r="C716" s="605"/>
      <c r="D716" s="606"/>
    </row>
    <row r="717" customFormat="false" ht="15" hidden="false" customHeight="false" outlineLevel="0" collapsed="false">
      <c r="A717" s="601"/>
      <c r="B717" s="604" t="s">
        <v>1623</v>
      </c>
      <c r="C717" s="605"/>
      <c r="D717" s="606"/>
    </row>
    <row r="718" customFormat="false" ht="15" hidden="false" customHeight="false" outlineLevel="0" collapsed="false">
      <c r="A718" s="601"/>
      <c r="B718" s="604" t="s">
        <v>1625</v>
      </c>
      <c r="C718" s="605"/>
      <c r="D718" s="606"/>
    </row>
    <row r="719" customFormat="false" ht="15" hidden="false" customHeight="false" outlineLevel="0" collapsed="false">
      <c r="A719" s="601"/>
      <c r="B719" s="604" t="s">
        <v>1628</v>
      </c>
      <c r="C719" s="605"/>
      <c r="D719" s="606"/>
    </row>
    <row r="720" customFormat="false" ht="15" hidden="false" customHeight="false" outlineLevel="0" collapsed="false">
      <c r="A720" s="601"/>
      <c r="B720" s="604" t="s">
        <v>1630</v>
      </c>
      <c r="C720" s="605"/>
      <c r="D720" s="606"/>
    </row>
    <row r="721" customFormat="false" ht="15" hidden="false" customHeight="false" outlineLevel="0" collapsed="false">
      <c r="A721" s="601"/>
      <c r="B721" s="604" t="s">
        <v>1633</v>
      </c>
      <c r="C721" s="605"/>
      <c r="D721" s="606"/>
    </row>
    <row r="722" customFormat="false" ht="15" hidden="false" customHeight="false" outlineLevel="0" collapsed="false">
      <c r="A722" s="601"/>
      <c r="B722" s="604" t="s">
        <v>1636</v>
      </c>
      <c r="C722" s="605"/>
      <c r="D722" s="606"/>
    </row>
    <row r="723" customFormat="false" ht="15" hidden="false" customHeight="false" outlineLevel="0" collapsed="false">
      <c r="A723" s="601"/>
      <c r="B723" s="604" t="s">
        <v>1639</v>
      </c>
      <c r="C723" s="605"/>
      <c r="D723" s="606"/>
    </row>
    <row r="724" customFormat="false" ht="15" hidden="false" customHeight="false" outlineLevel="0" collapsed="false">
      <c r="A724" s="601"/>
      <c r="B724" s="604" t="s">
        <v>1643</v>
      </c>
      <c r="C724" s="605"/>
      <c r="D724" s="606"/>
    </row>
    <row r="725" customFormat="false" ht="15" hidden="false" customHeight="false" outlineLevel="0" collapsed="false">
      <c r="A725" s="601"/>
      <c r="B725" s="604" t="s">
        <v>1646</v>
      </c>
      <c r="C725" s="605"/>
      <c r="D725" s="606"/>
    </row>
    <row r="726" customFormat="false" ht="15" hidden="false" customHeight="false" outlineLevel="0" collapsed="false">
      <c r="A726" s="601"/>
      <c r="B726" s="604" t="s">
        <v>1649</v>
      </c>
      <c r="C726" s="605"/>
      <c r="D726" s="606"/>
    </row>
    <row r="727" customFormat="false" ht="15" hidden="false" customHeight="false" outlineLevel="0" collapsed="false">
      <c r="A727" s="601"/>
      <c r="B727" s="604" t="s">
        <v>1651</v>
      </c>
      <c r="C727" s="605"/>
      <c r="D727" s="606"/>
    </row>
    <row r="728" customFormat="false" ht="15" hidden="false" customHeight="false" outlineLevel="0" collapsed="false">
      <c r="A728" s="601"/>
      <c r="B728" s="604" t="s">
        <v>1654</v>
      </c>
      <c r="C728" s="605"/>
      <c r="D728" s="606"/>
    </row>
    <row r="729" customFormat="false" ht="15" hidden="false" customHeight="false" outlineLevel="0" collapsed="false">
      <c r="A729" s="601"/>
      <c r="B729" s="604" t="s">
        <v>1656</v>
      </c>
      <c r="C729" s="605"/>
      <c r="D729" s="606"/>
    </row>
    <row r="730" customFormat="false" ht="15" hidden="false" customHeight="false" outlineLevel="0" collapsed="false">
      <c r="A730" s="601"/>
      <c r="B730" s="604" t="s">
        <v>576</v>
      </c>
      <c r="C730" s="605"/>
      <c r="D730" s="606"/>
    </row>
    <row r="731" customFormat="false" ht="15" hidden="false" customHeight="false" outlineLevel="0" collapsed="false">
      <c r="A731" s="601"/>
      <c r="B731" s="604" t="s">
        <v>579</v>
      </c>
      <c r="C731" s="605"/>
      <c r="D731" s="606"/>
    </row>
    <row r="732" customFormat="false" ht="15" hidden="false" customHeight="false" outlineLevel="0" collapsed="false">
      <c r="A732" s="601"/>
      <c r="B732" s="604" t="s">
        <v>585</v>
      </c>
      <c r="C732" s="605"/>
      <c r="D732" s="606"/>
    </row>
    <row r="733" customFormat="false" ht="15" hidden="false" customHeight="false" outlineLevel="0" collapsed="false">
      <c r="A733" s="601"/>
      <c r="B733" s="604" t="s">
        <v>2910</v>
      </c>
      <c r="C733" s="605"/>
      <c r="D733" s="606"/>
    </row>
    <row r="734" customFormat="false" ht="15" hidden="false" customHeight="false" outlineLevel="0" collapsed="false">
      <c r="A734" s="601"/>
      <c r="B734" s="604" t="s">
        <v>2335</v>
      </c>
      <c r="C734" s="605"/>
      <c r="D734" s="606"/>
    </row>
    <row r="735" customFormat="false" ht="15" hidden="false" customHeight="false" outlineLevel="0" collapsed="false">
      <c r="A735" s="601"/>
      <c r="B735" s="604" t="s">
        <v>2915</v>
      </c>
      <c r="C735" s="605"/>
      <c r="D735" s="606"/>
    </row>
    <row r="736" customFormat="false" ht="15" hidden="false" customHeight="false" outlineLevel="0" collapsed="false">
      <c r="A736" s="601"/>
      <c r="B736" s="604" t="s">
        <v>276</v>
      </c>
      <c r="C736" s="605"/>
      <c r="D736" s="606"/>
    </row>
    <row r="737" customFormat="false" ht="15" hidden="false" customHeight="false" outlineLevel="0" collapsed="false">
      <c r="A737" s="601"/>
      <c r="B737" s="604" t="s">
        <v>1030</v>
      </c>
      <c r="C737" s="605"/>
      <c r="D737" s="606"/>
    </row>
    <row r="738" customFormat="false" ht="15" hidden="false" customHeight="false" outlineLevel="0" collapsed="false">
      <c r="A738" s="601"/>
      <c r="B738" s="604" t="s">
        <v>1032</v>
      </c>
      <c r="C738" s="605"/>
      <c r="D738" s="606"/>
    </row>
    <row r="739" customFormat="false" ht="15" hidden="false" customHeight="false" outlineLevel="0" collapsed="false">
      <c r="A739" s="601"/>
      <c r="B739" s="604" t="s">
        <v>1659</v>
      </c>
      <c r="C739" s="605"/>
      <c r="D739" s="606"/>
    </row>
    <row r="740" customFormat="false" ht="15" hidden="false" customHeight="false" outlineLevel="0" collapsed="false">
      <c r="A740" s="601"/>
      <c r="B740" s="604" t="s">
        <v>279</v>
      </c>
      <c r="C740" s="605"/>
      <c r="D740" s="606"/>
    </row>
    <row r="741" customFormat="false" ht="15" hidden="false" customHeight="false" outlineLevel="0" collapsed="false">
      <c r="A741" s="601"/>
      <c r="B741" s="604" t="s">
        <v>282</v>
      </c>
      <c r="C741" s="605"/>
      <c r="D741" s="606"/>
    </row>
    <row r="742" customFormat="false" ht="15" hidden="false" customHeight="false" outlineLevel="0" collapsed="false">
      <c r="A742" s="601"/>
      <c r="B742" s="604" t="s">
        <v>285</v>
      </c>
      <c r="C742" s="605"/>
      <c r="D742" s="606"/>
    </row>
    <row r="743" customFormat="false" ht="15" hidden="false" customHeight="false" outlineLevel="0" collapsed="false">
      <c r="A743" s="601"/>
      <c r="B743" s="604" t="s">
        <v>288</v>
      </c>
      <c r="C743" s="605"/>
      <c r="D743" s="606"/>
    </row>
    <row r="744" customFormat="false" ht="15" hidden="false" customHeight="false" outlineLevel="0" collapsed="false">
      <c r="A744" s="601"/>
      <c r="B744" s="604" t="s">
        <v>291</v>
      </c>
      <c r="C744" s="605"/>
      <c r="D744" s="606"/>
    </row>
    <row r="745" customFormat="false" ht="15" hidden="false" customHeight="false" outlineLevel="0" collapsed="false">
      <c r="A745" s="601"/>
      <c r="B745" s="604" t="s">
        <v>294</v>
      </c>
      <c r="C745" s="605"/>
      <c r="D745" s="606"/>
    </row>
    <row r="746" customFormat="false" ht="15" hidden="false" customHeight="false" outlineLevel="0" collapsed="false">
      <c r="A746" s="601"/>
      <c r="B746" s="604" t="s">
        <v>297</v>
      </c>
      <c r="C746" s="605"/>
      <c r="D746" s="606"/>
    </row>
    <row r="747" customFormat="false" ht="15" hidden="false" customHeight="false" outlineLevel="0" collapsed="false">
      <c r="A747" s="601"/>
      <c r="B747" s="604" t="s">
        <v>299</v>
      </c>
      <c r="C747" s="605"/>
      <c r="D747" s="606"/>
    </row>
    <row r="748" customFormat="false" ht="15" hidden="false" customHeight="false" outlineLevel="0" collapsed="false">
      <c r="A748" s="601"/>
      <c r="B748" s="604" t="s">
        <v>302</v>
      </c>
      <c r="C748" s="605"/>
      <c r="D748" s="606"/>
    </row>
    <row r="749" customFormat="false" ht="15" hidden="false" customHeight="false" outlineLevel="0" collapsed="false">
      <c r="A749" s="601"/>
      <c r="B749" s="604" t="s">
        <v>305</v>
      </c>
      <c r="C749" s="605"/>
      <c r="D749" s="606"/>
    </row>
    <row r="750" customFormat="false" ht="15" hidden="false" customHeight="false" outlineLevel="0" collapsed="false">
      <c r="A750" s="601"/>
      <c r="B750" s="604" t="s">
        <v>308</v>
      </c>
      <c r="C750" s="605"/>
      <c r="D750" s="606"/>
    </row>
    <row r="751" customFormat="false" ht="15" hidden="false" customHeight="false" outlineLevel="0" collapsed="false">
      <c r="A751" s="627"/>
      <c r="B751" s="604" t="s">
        <v>311</v>
      </c>
      <c r="C751" s="605"/>
      <c r="D751" s="606"/>
    </row>
    <row r="752" customFormat="false" ht="15" hidden="false" customHeight="false" outlineLevel="0" collapsed="false">
      <c r="A752" s="601"/>
      <c r="B752" s="604" t="s">
        <v>314</v>
      </c>
      <c r="C752" s="605"/>
      <c r="D752" s="606"/>
    </row>
    <row r="753" customFormat="false" ht="15" hidden="false" customHeight="false" outlineLevel="0" collapsed="false">
      <c r="A753" s="601"/>
      <c r="B753" s="604" t="s">
        <v>317</v>
      </c>
      <c r="C753" s="605"/>
      <c r="D753" s="606"/>
    </row>
    <row r="754" customFormat="false" ht="15" hidden="false" customHeight="false" outlineLevel="0" collapsed="false">
      <c r="A754" s="601"/>
      <c r="B754" s="604" t="s">
        <v>320</v>
      </c>
      <c r="C754" s="605"/>
      <c r="D754" s="606"/>
    </row>
    <row r="755" customFormat="false" ht="15" hidden="false" customHeight="false" outlineLevel="0" collapsed="false">
      <c r="A755" s="601"/>
      <c r="B755" s="604" t="s">
        <v>322</v>
      </c>
      <c r="C755" s="605"/>
      <c r="D755" s="606"/>
    </row>
    <row r="756" customFormat="false" ht="15" hidden="false" customHeight="false" outlineLevel="0" collapsed="false">
      <c r="A756" s="601"/>
      <c r="B756" s="604" t="s">
        <v>328</v>
      </c>
      <c r="C756" s="605"/>
      <c r="D756" s="606"/>
    </row>
    <row r="757" customFormat="false" ht="15" hidden="false" customHeight="false" outlineLevel="0" collapsed="false">
      <c r="A757" s="601"/>
      <c r="B757" s="604" t="s">
        <v>1662</v>
      </c>
      <c r="C757" s="605"/>
      <c r="D757" s="606"/>
    </row>
    <row r="758" customFormat="false" ht="15" hidden="false" customHeight="false" outlineLevel="0" collapsed="false">
      <c r="A758" s="601"/>
      <c r="B758" s="604" t="s">
        <v>1665</v>
      </c>
      <c r="C758" s="605"/>
      <c r="D758" s="606"/>
    </row>
    <row r="759" customFormat="false" ht="15" hidden="false" customHeight="false" outlineLevel="0" collapsed="false">
      <c r="A759" s="601"/>
      <c r="B759" s="604" t="s">
        <v>1668</v>
      </c>
      <c r="C759" s="605"/>
      <c r="D759" s="606"/>
    </row>
    <row r="760" customFormat="false" ht="15" hidden="false" customHeight="false" outlineLevel="0" collapsed="false">
      <c r="A760" s="601"/>
      <c r="B760" s="604" t="s">
        <v>1670</v>
      </c>
      <c r="C760" s="605"/>
      <c r="D760" s="606"/>
    </row>
    <row r="761" customFormat="false" ht="15" hidden="false" customHeight="false" outlineLevel="0" collapsed="false">
      <c r="A761" s="601"/>
      <c r="B761" s="604" t="s">
        <v>1673</v>
      </c>
      <c r="C761" s="605"/>
      <c r="D761" s="606"/>
    </row>
    <row r="762" customFormat="false" ht="15" hidden="false" customHeight="false" outlineLevel="0" collapsed="false">
      <c r="A762" s="601"/>
      <c r="B762" s="604" t="s">
        <v>1675</v>
      </c>
      <c r="C762" s="605"/>
      <c r="D762" s="606"/>
    </row>
    <row r="763" customFormat="false" ht="15" hidden="false" customHeight="false" outlineLevel="0" collapsed="false">
      <c r="A763" s="626"/>
      <c r="B763" s="604" t="s">
        <v>1678</v>
      </c>
      <c r="C763" s="605"/>
      <c r="D763" s="606"/>
    </row>
    <row r="764" customFormat="false" ht="15" hidden="false" customHeight="false" outlineLevel="0" collapsed="false">
      <c r="A764" s="601"/>
      <c r="B764" s="604" t="s">
        <v>1680</v>
      </c>
      <c r="C764" s="605"/>
      <c r="D764" s="606"/>
    </row>
    <row r="765" customFormat="false" ht="15" hidden="false" customHeight="false" outlineLevel="0" collapsed="false">
      <c r="A765" s="601"/>
      <c r="B765" s="604" t="s">
        <v>1682</v>
      </c>
      <c r="C765" s="605"/>
      <c r="D765" s="606"/>
    </row>
    <row r="766" customFormat="false" ht="15" hidden="false" customHeight="false" outlineLevel="0" collapsed="false">
      <c r="A766" s="601"/>
      <c r="B766" s="604" t="s">
        <v>1685</v>
      </c>
      <c r="C766" s="605"/>
      <c r="D766" s="606"/>
    </row>
    <row r="767" customFormat="false" ht="15" hidden="false" customHeight="false" outlineLevel="0" collapsed="false">
      <c r="A767" s="601"/>
      <c r="B767" s="604" t="s">
        <v>1687</v>
      </c>
      <c r="C767" s="605"/>
      <c r="D767" s="606"/>
    </row>
    <row r="768" customFormat="false" ht="15" hidden="false" customHeight="false" outlineLevel="0" collapsed="false">
      <c r="A768" s="601"/>
      <c r="B768" s="604" t="s">
        <v>1690</v>
      </c>
      <c r="C768" s="605"/>
      <c r="D768" s="606"/>
    </row>
    <row r="769" customFormat="false" ht="15" hidden="false" customHeight="false" outlineLevel="0" collapsed="false">
      <c r="A769" s="601"/>
      <c r="B769" s="604" t="s">
        <v>1692</v>
      </c>
      <c r="C769" s="605"/>
      <c r="D769" s="606"/>
    </row>
    <row r="770" customFormat="false" ht="15" hidden="false" customHeight="false" outlineLevel="0" collapsed="false">
      <c r="A770" s="601"/>
      <c r="B770" s="604" t="s">
        <v>1695</v>
      </c>
      <c r="C770" s="605"/>
      <c r="D770" s="606"/>
    </row>
    <row r="771" customFormat="false" ht="15" hidden="false" customHeight="false" outlineLevel="0" collapsed="false">
      <c r="A771" s="601"/>
      <c r="B771" s="604" t="s">
        <v>331</v>
      </c>
      <c r="C771" s="605"/>
      <c r="D771" s="606"/>
    </row>
    <row r="772" customFormat="false" ht="15" hidden="false" customHeight="false" outlineLevel="0" collapsed="false">
      <c r="A772" s="601"/>
      <c r="B772" s="604" t="s">
        <v>1698</v>
      </c>
      <c r="C772" s="605"/>
      <c r="D772" s="606"/>
    </row>
    <row r="773" customFormat="false" ht="15" hidden="false" customHeight="false" outlineLevel="0" collapsed="false">
      <c r="A773" s="601"/>
      <c r="B773" s="604" t="s">
        <v>2337</v>
      </c>
      <c r="C773" s="605"/>
      <c r="D773" s="606"/>
    </row>
    <row r="774" customFormat="false" ht="15" hidden="false" customHeight="false" outlineLevel="0" collapsed="false">
      <c r="A774" s="601"/>
      <c r="B774" s="604" t="s">
        <v>2920</v>
      </c>
      <c r="C774" s="605"/>
      <c r="D774" s="606"/>
    </row>
    <row r="775" customFormat="false" ht="15" hidden="false" customHeight="false" outlineLevel="0" collapsed="false">
      <c r="A775" s="601"/>
      <c r="B775" s="604" t="s">
        <v>1701</v>
      </c>
      <c r="C775" s="605"/>
      <c r="D775" s="606"/>
    </row>
    <row r="776" customFormat="false" ht="15" hidden="false" customHeight="false" outlineLevel="0" collapsed="false">
      <c r="A776" s="601"/>
      <c r="B776" s="604" t="s">
        <v>3369</v>
      </c>
      <c r="C776" s="605"/>
      <c r="D776" s="606"/>
    </row>
    <row r="777" customFormat="false" ht="15" hidden="false" customHeight="false" outlineLevel="0" collapsed="false">
      <c r="A777" s="601"/>
      <c r="B777" s="604" t="s">
        <v>1034</v>
      </c>
      <c r="C777" s="605"/>
      <c r="D777" s="606"/>
    </row>
    <row r="778" customFormat="false" ht="15" hidden="false" customHeight="false" outlineLevel="0" collapsed="false">
      <c r="A778" s="601"/>
      <c r="B778" s="604" t="s">
        <v>1037</v>
      </c>
      <c r="C778" s="605"/>
      <c r="D778" s="606"/>
    </row>
    <row r="779" customFormat="false" ht="15" hidden="false" customHeight="false" outlineLevel="0" collapsed="false">
      <c r="A779" s="601"/>
      <c r="B779" s="604" t="s">
        <v>1039</v>
      </c>
      <c r="C779" s="605"/>
      <c r="D779" s="606"/>
    </row>
    <row r="780" customFormat="false" ht="15" hidden="false" customHeight="false" outlineLevel="0" collapsed="false">
      <c r="A780" s="601"/>
      <c r="B780" s="604" t="s">
        <v>2339</v>
      </c>
      <c r="C780" s="605"/>
      <c r="D780" s="606"/>
    </row>
    <row r="781" customFormat="false" ht="15" hidden="false" customHeight="false" outlineLevel="0" collapsed="false">
      <c r="A781" s="601"/>
      <c r="B781" s="604" t="s">
        <v>334</v>
      </c>
      <c r="C781" s="605"/>
      <c r="D781" s="606"/>
    </row>
    <row r="782" customFormat="false" ht="15" hidden="false" customHeight="false" outlineLevel="0" collapsed="false">
      <c r="A782" s="601"/>
      <c r="B782" s="604" t="s">
        <v>1370</v>
      </c>
      <c r="C782" s="605"/>
      <c r="D782" s="606"/>
    </row>
    <row r="783" customFormat="false" ht="15" hidden="false" customHeight="false" outlineLevel="0" collapsed="false">
      <c r="A783" s="601"/>
      <c r="B783" s="604" t="s">
        <v>1704</v>
      </c>
      <c r="C783" s="605"/>
      <c r="D783" s="606"/>
    </row>
    <row r="784" customFormat="false" ht="15" hidden="false" customHeight="false" outlineLevel="0" collapsed="false">
      <c r="A784" s="601"/>
      <c r="B784" s="604" t="s">
        <v>3371</v>
      </c>
      <c r="C784" s="605"/>
      <c r="D784" s="606"/>
    </row>
    <row r="785" customFormat="false" ht="15" hidden="false" customHeight="false" outlineLevel="0" collapsed="false">
      <c r="A785" s="601"/>
      <c r="B785" s="604" t="s">
        <v>3373</v>
      </c>
      <c r="C785" s="605"/>
      <c r="D785" s="606"/>
    </row>
    <row r="786" customFormat="false" ht="15" hidden="false" customHeight="false" outlineLevel="0" collapsed="false">
      <c r="A786" s="601"/>
      <c r="B786" s="604" t="s">
        <v>1041</v>
      </c>
      <c r="C786" s="605"/>
      <c r="D786" s="606"/>
    </row>
    <row r="787" customFormat="false" ht="15" hidden="false" customHeight="false" outlineLevel="0" collapsed="false">
      <c r="A787" s="601"/>
      <c r="B787" s="604" t="s">
        <v>1049</v>
      </c>
      <c r="C787" s="605"/>
      <c r="D787" s="606"/>
    </row>
    <row r="788" customFormat="false" ht="15" hidden="false" customHeight="false" outlineLevel="0" collapsed="false">
      <c r="A788" s="601"/>
      <c r="B788" s="604" t="s">
        <v>1054</v>
      </c>
      <c r="C788" s="605"/>
      <c r="D788" s="606"/>
    </row>
    <row r="789" customFormat="false" ht="15" hidden="false" customHeight="false" outlineLevel="0" collapsed="false">
      <c r="A789" s="601"/>
      <c r="B789" s="604" t="s">
        <v>1060</v>
      </c>
      <c r="C789" s="605"/>
      <c r="D789" s="606"/>
    </row>
    <row r="790" customFormat="false" ht="15" hidden="false" customHeight="false" outlineLevel="0" collapsed="false">
      <c r="A790" s="601"/>
      <c r="B790" s="604" t="s">
        <v>1063</v>
      </c>
      <c r="C790" s="605"/>
      <c r="D790" s="606"/>
    </row>
    <row r="791" customFormat="false" ht="15" hidden="false" customHeight="false" outlineLevel="0" collapsed="false">
      <c r="A791" s="601"/>
      <c r="B791" s="604" t="s">
        <v>3378</v>
      </c>
      <c r="C791" s="605"/>
      <c r="D791" s="606"/>
    </row>
    <row r="792" customFormat="false" ht="15" hidden="false" customHeight="false" outlineLevel="0" collapsed="false">
      <c r="A792" s="601"/>
      <c r="B792" s="604" t="s">
        <v>3380</v>
      </c>
      <c r="C792" s="605"/>
      <c r="D792" s="606"/>
    </row>
    <row r="793" customFormat="false" ht="15" hidden="false" customHeight="false" outlineLevel="0" collapsed="false">
      <c r="A793" s="601"/>
      <c r="B793" s="604" t="s">
        <v>337</v>
      </c>
      <c r="C793" s="605"/>
      <c r="D793" s="606"/>
    </row>
    <row r="794" customFormat="false" ht="15" hidden="false" customHeight="false" outlineLevel="0" collapsed="false">
      <c r="A794" s="601"/>
      <c r="B794" s="604" t="s">
        <v>3382</v>
      </c>
      <c r="C794" s="605"/>
      <c r="D794" s="606"/>
    </row>
    <row r="795" customFormat="false" ht="15" hidden="false" customHeight="false" outlineLevel="0" collapsed="false">
      <c r="A795" s="601"/>
      <c r="B795" s="604" t="s">
        <v>3385</v>
      </c>
      <c r="C795" s="605"/>
      <c r="D795" s="606"/>
    </row>
    <row r="796" customFormat="false" ht="15" hidden="false" customHeight="false" outlineLevel="0" collapsed="false">
      <c r="A796" s="601"/>
      <c r="B796" s="604" t="s">
        <v>2922</v>
      </c>
      <c r="C796" s="605"/>
      <c r="D796" s="606"/>
    </row>
    <row r="797" customFormat="false" ht="15" hidden="false" customHeight="false" outlineLevel="0" collapsed="false">
      <c r="A797" s="601"/>
      <c r="B797" s="604" t="s">
        <v>2924</v>
      </c>
      <c r="C797" s="605"/>
      <c r="D797" s="606"/>
    </row>
    <row r="798" customFormat="false" ht="15" hidden="false" customHeight="false" outlineLevel="0" collapsed="false">
      <c r="A798" s="601"/>
      <c r="B798" s="604" t="s">
        <v>2928</v>
      </c>
      <c r="C798" s="605"/>
      <c r="D798" s="606"/>
    </row>
    <row r="799" customFormat="false" ht="15" hidden="false" customHeight="false" outlineLevel="0" collapsed="false">
      <c r="A799" s="601"/>
      <c r="B799" s="604" t="s">
        <v>2931</v>
      </c>
      <c r="C799" s="605"/>
      <c r="D799" s="606"/>
    </row>
    <row r="800" customFormat="false" ht="15" hidden="false" customHeight="false" outlineLevel="0" collapsed="false">
      <c r="A800" s="601"/>
      <c r="B800" s="604" t="s">
        <v>588</v>
      </c>
      <c r="C800" s="605"/>
      <c r="D800" s="606"/>
    </row>
    <row r="801" customFormat="false" ht="15" hidden="false" customHeight="false" outlineLevel="0" collapsed="false">
      <c r="A801" s="601"/>
      <c r="B801" s="604" t="s">
        <v>591</v>
      </c>
      <c r="C801" s="605"/>
      <c r="D801" s="606"/>
    </row>
    <row r="802" customFormat="false" ht="15" hidden="false" customHeight="false" outlineLevel="0" collapsed="false">
      <c r="A802" s="601"/>
      <c r="B802" s="604" t="s">
        <v>594</v>
      </c>
      <c r="C802" s="605"/>
      <c r="D802" s="606"/>
    </row>
    <row r="803" customFormat="false" ht="15" hidden="false" customHeight="false" outlineLevel="0" collapsed="false">
      <c r="A803" s="601"/>
      <c r="B803" s="604" t="s">
        <v>597</v>
      </c>
      <c r="C803" s="605"/>
      <c r="D803" s="606"/>
    </row>
    <row r="804" customFormat="false" ht="15" hidden="false" customHeight="false" outlineLevel="0" collapsed="false">
      <c r="A804" s="601"/>
      <c r="B804" s="604" t="s">
        <v>1707</v>
      </c>
      <c r="C804" s="605"/>
      <c r="D804" s="606"/>
    </row>
    <row r="805" customFormat="false" ht="15" hidden="false" customHeight="false" outlineLevel="0" collapsed="false">
      <c r="A805" s="601"/>
      <c r="B805" s="604" t="s">
        <v>2934</v>
      </c>
      <c r="C805" s="605"/>
      <c r="D805" s="606"/>
    </row>
    <row r="806" customFormat="false" ht="15" hidden="false" customHeight="false" outlineLevel="0" collapsed="false">
      <c r="A806" s="601"/>
      <c r="B806" s="604" t="s">
        <v>2939</v>
      </c>
      <c r="C806" s="605"/>
      <c r="D806" s="606"/>
    </row>
    <row r="807" customFormat="false" ht="15" hidden="false" customHeight="false" outlineLevel="0" collapsed="false">
      <c r="A807" s="601"/>
      <c r="B807" s="604" t="s">
        <v>2944</v>
      </c>
      <c r="C807" s="605"/>
      <c r="D807" s="606"/>
    </row>
    <row r="808" customFormat="false" ht="15" hidden="false" customHeight="false" outlineLevel="0" collapsed="false">
      <c r="A808" s="601"/>
      <c r="B808" s="604" t="s">
        <v>2948</v>
      </c>
      <c r="C808" s="605"/>
      <c r="D808" s="606"/>
    </row>
    <row r="809" customFormat="false" ht="15" hidden="false" customHeight="false" outlineLevel="0" collapsed="false">
      <c r="A809" s="601"/>
      <c r="B809" s="604" t="s">
        <v>2954</v>
      </c>
      <c r="C809" s="605"/>
      <c r="D809" s="606"/>
    </row>
    <row r="810" customFormat="false" ht="15" hidden="false" customHeight="false" outlineLevel="0" collapsed="false">
      <c r="A810" s="601"/>
      <c r="B810" s="604" t="s">
        <v>2959</v>
      </c>
      <c r="C810" s="605"/>
      <c r="D810" s="606"/>
    </row>
    <row r="811" customFormat="false" ht="15" hidden="false" customHeight="false" outlineLevel="0" collapsed="false">
      <c r="A811" s="601"/>
      <c r="B811" s="604" t="s">
        <v>2964</v>
      </c>
      <c r="C811" s="605"/>
      <c r="D811" s="606"/>
    </row>
    <row r="812" customFormat="false" ht="15" hidden="false" customHeight="false" outlineLevel="0" collapsed="false">
      <c r="A812" s="601"/>
      <c r="B812" s="604" t="s">
        <v>2967</v>
      </c>
      <c r="C812" s="605"/>
      <c r="D812" s="606"/>
    </row>
    <row r="813" customFormat="false" ht="15" hidden="false" customHeight="false" outlineLevel="0" collapsed="false">
      <c r="A813" s="601"/>
      <c r="B813" s="604" t="s">
        <v>2970</v>
      </c>
      <c r="C813" s="605"/>
      <c r="D813" s="606"/>
    </row>
    <row r="814" customFormat="false" ht="15" hidden="false" customHeight="false" outlineLevel="0" collapsed="false">
      <c r="A814" s="601"/>
      <c r="B814" s="604" t="s">
        <v>3388</v>
      </c>
      <c r="C814" s="605"/>
      <c r="D814" s="606"/>
    </row>
    <row r="815" customFormat="false" ht="15" hidden="false" customHeight="false" outlineLevel="0" collapsed="false">
      <c r="A815" s="601"/>
      <c r="B815" s="604" t="s">
        <v>3390</v>
      </c>
      <c r="C815" s="605"/>
      <c r="D815" s="606"/>
    </row>
    <row r="816" customFormat="false" ht="15" hidden="false" customHeight="false" outlineLevel="0" collapsed="false">
      <c r="A816" s="601"/>
      <c r="B816" s="604" t="s">
        <v>2341</v>
      </c>
      <c r="C816" s="605"/>
      <c r="D816" s="606"/>
    </row>
    <row r="817" customFormat="false" ht="15" hidden="false" customHeight="false" outlineLevel="0" collapsed="false">
      <c r="A817" s="601"/>
      <c r="B817" s="604" t="s">
        <v>2343</v>
      </c>
      <c r="C817" s="605"/>
      <c r="D817" s="606"/>
    </row>
    <row r="818" customFormat="false" ht="15" hidden="false" customHeight="false" outlineLevel="0" collapsed="false">
      <c r="A818" s="601"/>
      <c r="B818" s="604" t="s">
        <v>1068</v>
      </c>
      <c r="C818" s="605"/>
      <c r="D818" s="606"/>
    </row>
    <row r="819" customFormat="false" ht="15" hidden="false" customHeight="false" outlineLevel="0" collapsed="false">
      <c r="A819" s="601"/>
      <c r="B819" s="604" t="s">
        <v>1071</v>
      </c>
      <c r="C819" s="605"/>
      <c r="D819" s="606"/>
    </row>
    <row r="820" customFormat="false" ht="15" hidden="false" customHeight="false" outlineLevel="0" collapsed="false">
      <c r="A820" s="601"/>
      <c r="B820" s="604" t="s">
        <v>1074</v>
      </c>
      <c r="C820" s="605"/>
      <c r="D820" s="606"/>
    </row>
    <row r="821" customFormat="false" ht="15" hidden="false" customHeight="false" outlineLevel="0" collapsed="false">
      <c r="A821" s="601"/>
      <c r="B821" s="604" t="s">
        <v>1077</v>
      </c>
      <c r="C821" s="605"/>
      <c r="D821" s="606"/>
    </row>
    <row r="822" customFormat="false" ht="15" hidden="false" customHeight="false" outlineLevel="0" collapsed="false">
      <c r="A822" s="601"/>
      <c r="B822" s="604" t="s">
        <v>1080</v>
      </c>
      <c r="C822" s="605"/>
      <c r="D822" s="606"/>
    </row>
    <row r="823" customFormat="false" ht="15" hidden="false" customHeight="false" outlineLevel="0" collapsed="false">
      <c r="A823" s="601"/>
      <c r="B823" s="604" t="s">
        <v>1082</v>
      </c>
      <c r="C823" s="605"/>
      <c r="D823" s="606"/>
    </row>
    <row r="824" customFormat="false" ht="15" hidden="false" customHeight="false" outlineLevel="0" collapsed="false">
      <c r="A824" s="601"/>
      <c r="B824" s="604" t="s">
        <v>3392</v>
      </c>
      <c r="C824" s="605"/>
      <c r="D824" s="606"/>
    </row>
    <row r="825" customFormat="false" ht="15" hidden="false" customHeight="false" outlineLevel="0" collapsed="false">
      <c r="A825" s="601"/>
      <c r="B825" s="604" t="s">
        <v>340</v>
      </c>
      <c r="C825" s="605"/>
      <c r="D825" s="606"/>
    </row>
    <row r="826" customFormat="false" ht="15" hidden="false" customHeight="false" outlineLevel="0" collapsed="false">
      <c r="A826" s="601"/>
      <c r="B826" s="604" t="s">
        <v>2345</v>
      </c>
      <c r="C826" s="605"/>
      <c r="D826" s="606"/>
    </row>
    <row r="827" customFormat="false" ht="15" hidden="false" customHeight="false" outlineLevel="0" collapsed="false">
      <c r="A827" s="601"/>
      <c r="B827" s="604" t="s">
        <v>3394</v>
      </c>
      <c r="C827" s="605"/>
      <c r="D827" s="606"/>
    </row>
    <row r="828" customFormat="false" ht="15" hidden="false" customHeight="false" outlineLevel="0" collapsed="false">
      <c r="A828" s="601"/>
      <c r="B828" s="604" t="s">
        <v>1372</v>
      </c>
      <c r="C828" s="605"/>
      <c r="D828" s="606"/>
    </row>
    <row r="829" customFormat="false" ht="15" hidden="false" customHeight="false" outlineLevel="0" collapsed="false">
      <c r="A829" s="601"/>
      <c r="B829" s="604" t="s">
        <v>1374</v>
      </c>
      <c r="C829" s="605"/>
      <c r="D829" s="606"/>
    </row>
    <row r="830" customFormat="false" ht="15" hidden="false" customHeight="false" outlineLevel="0" collapsed="false">
      <c r="A830" s="601"/>
      <c r="B830" s="604" t="s">
        <v>1711</v>
      </c>
      <c r="C830" s="605"/>
      <c r="D830" s="606"/>
    </row>
    <row r="831" customFormat="false" ht="15" hidden="false" customHeight="false" outlineLevel="0" collapsed="false">
      <c r="A831" s="601"/>
      <c r="B831" s="604" t="s">
        <v>599</v>
      </c>
      <c r="C831" s="605"/>
      <c r="D831" s="606"/>
    </row>
    <row r="832" customFormat="false" ht="15" hidden="false" customHeight="false" outlineLevel="0" collapsed="false">
      <c r="A832" s="601"/>
      <c r="B832" s="604" t="s">
        <v>601</v>
      </c>
      <c r="C832" s="605"/>
      <c r="D832" s="606"/>
    </row>
    <row r="833" customFormat="false" ht="15" hidden="false" customHeight="false" outlineLevel="0" collapsed="false">
      <c r="A833" s="601"/>
      <c r="B833" s="604" t="s">
        <v>1085</v>
      </c>
      <c r="C833" s="605"/>
      <c r="D833" s="606"/>
    </row>
    <row r="834" customFormat="false" ht="15" hidden="false" customHeight="false" outlineLevel="0" collapsed="false">
      <c r="A834" s="601"/>
      <c r="B834" s="604" t="s">
        <v>1090</v>
      </c>
      <c r="C834" s="605"/>
      <c r="D834" s="606"/>
    </row>
    <row r="835" customFormat="false" ht="15" hidden="false" customHeight="false" outlineLevel="0" collapsed="false">
      <c r="A835" s="601"/>
      <c r="B835" s="604" t="s">
        <v>1093</v>
      </c>
      <c r="C835" s="605"/>
      <c r="D835" s="606"/>
    </row>
    <row r="836" customFormat="false" ht="15" hidden="false" customHeight="false" outlineLevel="0" collapsed="false">
      <c r="A836" s="601"/>
      <c r="B836" s="604" t="s">
        <v>1096</v>
      </c>
      <c r="C836" s="605"/>
      <c r="D836" s="606"/>
    </row>
    <row r="837" customFormat="false" ht="15" hidden="false" customHeight="false" outlineLevel="0" collapsed="false">
      <c r="A837" s="601"/>
      <c r="B837" s="604" t="s">
        <v>1098</v>
      </c>
      <c r="C837" s="605"/>
      <c r="D837" s="606"/>
    </row>
    <row r="838" customFormat="false" ht="15" hidden="false" customHeight="false" outlineLevel="0" collapsed="false">
      <c r="A838" s="601"/>
      <c r="B838" s="604" t="s">
        <v>1101</v>
      </c>
      <c r="C838" s="605"/>
      <c r="D838" s="606"/>
    </row>
    <row r="839" customFormat="false" ht="15" hidden="false" customHeight="false" outlineLevel="0" collapsed="false">
      <c r="A839" s="601"/>
      <c r="B839" s="604" t="s">
        <v>1104</v>
      </c>
      <c r="C839" s="605"/>
      <c r="D839" s="606"/>
    </row>
    <row r="840" customFormat="false" ht="15" hidden="false" customHeight="false" outlineLevel="0" collapsed="false">
      <c r="A840" s="601"/>
      <c r="B840" s="604" t="s">
        <v>1107</v>
      </c>
      <c r="C840" s="605"/>
      <c r="D840" s="606"/>
    </row>
    <row r="841" customFormat="false" ht="15" hidden="false" customHeight="false" outlineLevel="0" collapsed="false">
      <c r="A841" s="601"/>
      <c r="B841" s="604" t="s">
        <v>1109</v>
      </c>
      <c r="C841" s="605"/>
      <c r="D841" s="606"/>
    </row>
    <row r="842" customFormat="false" ht="15" hidden="false" customHeight="false" outlineLevel="0" collapsed="false">
      <c r="A842" s="601"/>
      <c r="B842" s="604" t="s">
        <v>1112</v>
      </c>
      <c r="C842" s="605"/>
      <c r="D842" s="606"/>
    </row>
    <row r="843" customFormat="false" ht="15" hidden="false" customHeight="false" outlineLevel="0" collapsed="false">
      <c r="A843" s="601"/>
      <c r="B843" s="604" t="s">
        <v>1115</v>
      </c>
      <c r="C843" s="605"/>
      <c r="D843" s="606"/>
    </row>
    <row r="844" customFormat="false" ht="15" hidden="false" customHeight="false" outlineLevel="0" collapsed="false">
      <c r="A844" s="601"/>
      <c r="B844" s="604" t="s">
        <v>1117</v>
      </c>
      <c r="C844" s="605"/>
      <c r="D844" s="606"/>
    </row>
    <row r="845" customFormat="false" ht="15" hidden="false" customHeight="false" outlineLevel="0" collapsed="false">
      <c r="A845" s="601"/>
      <c r="B845" s="604" t="s">
        <v>1120</v>
      </c>
      <c r="C845" s="605"/>
      <c r="D845" s="606"/>
    </row>
    <row r="846" customFormat="false" ht="15" hidden="false" customHeight="false" outlineLevel="0" collapsed="false">
      <c r="A846" s="601"/>
      <c r="B846" s="604" t="s">
        <v>3396</v>
      </c>
      <c r="C846" s="605"/>
      <c r="D846" s="606"/>
    </row>
    <row r="847" customFormat="false" ht="15" hidden="false" customHeight="false" outlineLevel="0" collapsed="false">
      <c r="A847" s="601"/>
      <c r="B847" s="604" t="s">
        <v>3398</v>
      </c>
      <c r="C847" s="605"/>
      <c r="D847" s="606"/>
    </row>
    <row r="848" customFormat="false" ht="15" hidden="false" customHeight="false" outlineLevel="0" collapsed="false">
      <c r="A848" s="601"/>
      <c r="B848" s="604" t="s">
        <v>2973</v>
      </c>
      <c r="C848" s="605"/>
      <c r="D848" s="606"/>
    </row>
    <row r="849" customFormat="false" ht="15" hidden="false" customHeight="false" outlineLevel="0" collapsed="false">
      <c r="A849" s="601"/>
      <c r="B849" s="604" t="s">
        <v>1122</v>
      </c>
      <c r="C849" s="605"/>
      <c r="D849" s="606"/>
    </row>
    <row r="850" customFormat="false" ht="15" hidden="false" customHeight="false" outlineLevel="0" collapsed="false">
      <c r="A850" s="601"/>
      <c r="B850" s="604" t="s">
        <v>1127</v>
      </c>
      <c r="C850" s="605"/>
      <c r="D850" s="606"/>
    </row>
    <row r="851" customFormat="false" ht="15" hidden="false" customHeight="false" outlineLevel="0" collapsed="false">
      <c r="A851" s="601"/>
      <c r="B851" s="604" t="s">
        <v>342</v>
      </c>
      <c r="C851" s="605"/>
      <c r="D851" s="606"/>
    </row>
    <row r="852" customFormat="false" ht="15" hidden="false" customHeight="false" outlineLevel="0" collapsed="false">
      <c r="A852" s="601"/>
      <c r="B852" s="604" t="s">
        <v>2975</v>
      </c>
      <c r="C852" s="605"/>
      <c r="D852" s="606"/>
    </row>
    <row r="853" customFormat="false" ht="15" hidden="false" customHeight="false" outlineLevel="0" collapsed="false">
      <c r="A853" s="601"/>
      <c r="B853" s="604" t="s">
        <v>3400</v>
      </c>
      <c r="C853" s="605"/>
      <c r="D853" s="606"/>
    </row>
    <row r="854" customFormat="false" ht="15" hidden="false" customHeight="false" outlineLevel="0" collapsed="false">
      <c r="A854" s="601"/>
      <c r="B854" s="604" t="s">
        <v>2977</v>
      </c>
      <c r="C854" s="605"/>
      <c r="D854" s="606"/>
    </row>
    <row r="855" customFormat="false" ht="15" hidden="false" customHeight="false" outlineLevel="0" collapsed="false">
      <c r="A855" s="601"/>
      <c r="B855" s="604" t="s">
        <v>3402</v>
      </c>
      <c r="C855" s="605"/>
      <c r="D855" s="606"/>
    </row>
    <row r="856" customFormat="false" ht="15" hidden="false" customHeight="false" outlineLevel="0" collapsed="false">
      <c r="A856" s="601"/>
      <c r="B856" s="604" t="s">
        <v>2979</v>
      </c>
      <c r="C856" s="605"/>
      <c r="D856" s="606"/>
    </row>
    <row r="857" customFormat="false" ht="15" hidden="false" customHeight="false" outlineLevel="0" collapsed="false">
      <c r="A857" s="601"/>
      <c r="B857" s="604" t="s">
        <v>3404</v>
      </c>
      <c r="C857" s="605"/>
      <c r="D857" s="606"/>
    </row>
    <row r="858" customFormat="false" ht="15" hidden="false" customHeight="false" outlineLevel="0" collapsed="false">
      <c r="A858" s="601"/>
      <c r="B858" s="604" t="s">
        <v>3406</v>
      </c>
      <c r="C858" s="605"/>
      <c r="D858" s="606"/>
    </row>
    <row r="859" customFormat="false" ht="15" hidden="false" customHeight="false" outlineLevel="0" collapsed="false">
      <c r="A859" s="601"/>
      <c r="B859" s="604" t="s">
        <v>1134</v>
      </c>
      <c r="C859" s="605"/>
      <c r="D859" s="606"/>
    </row>
    <row r="860" customFormat="false" ht="15" hidden="false" customHeight="false" outlineLevel="0" collapsed="false">
      <c r="A860" s="601"/>
      <c r="B860" s="604" t="s">
        <v>3408</v>
      </c>
      <c r="C860" s="605"/>
      <c r="D860" s="606"/>
    </row>
    <row r="861" customFormat="false" ht="15" hidden="false" customHeight="false" outlineLevel="0" collapsed="false">
      <c r="A861" s="601"/>
      <c r="B861" s="604" t="s">
        <v>2982</v>
      </c>
      <c r="C861" s="605"/>
      <c r="D861" s="606"/>
    </row>
    <row r="862" customFormat="false" ht="15" hidden="false" customHeight="false" outlineLevel="0" collapsed="false">
      <c r="A862" s="601"/>
      <c r="B862" s="604" t="s">
        <v>3410</v>
      </c>
      <c r="C862" s="605"/>
      <c r="D862" s="606"/>
    </row>
    <row r="863" customFormat="false" ht="15" hidden="false" customHeight="false" outlineLevel="0" collapsed="false">
      <c r="A863" s="601"/>
      <c r="B863" s="604" t="s">
        <v>344</v>
      </c>
      <c r="C863" s="605"/>
      <c r="D863" s="606"/>
    </row>
    <row r="864" customFormat="false" ht="15" hidden="false" customHeight="false" outlineLevel="0" collapsed="false">
      <c r="A864" s="601"/>
      <c r="B864" s="604" t="s">
        <v>1713</v>
      </c>
      <c r="C864" s="605"/>
      <c r="D864" s="606"/>
    </row>
    <row r="865" customFormat="false" ht="15" hidden="false" customHeight="false" outlineLevel="0" collapsed="false">
      <c r="A865" s="601"/>
      <c r="B865" s="604" t="s">
        <v>603</v>
      </c>
      <c r="C865" s="605"/>
      <c r="D865" s="606"/>
    </row>
    <row r="866" customFormat="false" ht="15" hidden="false" customHeight="false" outlineLevel="0" collapsed="false">
      <c r="A866" s="601"/>
      <c r="B866" s="604" t="s">
        <v>606</v>
      </c>
      <c r="C866" s="605"/>
      <c r="D866" s="606"/>
    </row>
    <row r="867" customFormat="false" ht="15" hidden="false" customHeight="false" outlineLevel="0" collapsed="false">
      <c r="A867" s="601"/>
      <c r="B867" s="604" t="s">
        <v>608</v>
      </c>
      <c r="C867" s="605"/>
      <c r="D867" s="606"/>
    </row>
    <row r="868" customFormat="false" ht="15" hidden="false" customHeight="false" outlineLevel="0" collapsed="false">
      <c r="A868" s="601"/>
      <c r="B868" s="604" t="s">
        <v>611</v>
      </c>
      <c r="C868" s="605"/>
      <c r="D868" s="606"/>
    </row>
    <row r="869" customFormat="false" ht="15" hidden="false" customHeight="false" outlineLevel="0" collapsed="false">
      <c r="A869" s="601"/>
      <c r="B869" s="604" t="s">
        <v>3412</v>
      </c>
      <c r="C869" s="605"/>
      <c r="D869" s="606"/>
    </row>
    <row r="870" customFormat="false" ht="15" hidden="false" customHeight="false" outlineLevel="0" collapsed="false">
      <c r="A870" s="601"/>
      <c r="B870" s="604" t="s">
        <v>1715</v>
      </c>
      <c r="C870" s="605"/>
      <c r="D870" s="606"/>
    </row>
    <row r="871" customFormat="false" ht="15" hidden="false" customHeight="false" outlineLevel="0" collapsed="false">
      <c r="A871" s="601"/>
      <c r="B871" s="604" t="s">
        <v>1717</v>
      </c>
      <c r="C871" s="605"/>
      <c r="D871" s="606"/>
    </row>
    <row r="872" customFormat="false" ht="15" hidden="false" customHeight="false" outlineLevel="0" collapsed="false">
      <c r="A872" s="601"/>
      <c r="B872" s="604" t="s">
        <v>1720</v>
      </c>
      <c r="C872" s="605"/>
      <c r="D872" s="606"/>
    </row>
    <row r="873" customFormat="false" ht="15" hidden="false" customHeight="false" outlineLevel="0" collapsed="false">
      <c r="A873" s="601"/>
      <c r="B873" s="604" t="s">
        <v>1723</v>
      </c>
      <c r="C873" s="605"/>
      <c r="D873" s="606"/>
    </row>
    <row r="874" customFormat="false" ht="15" hidden="false" customHeight="false" outlineLevel="0" collapsed="false">
      <c r="A874" s="601"/>
      <c r="B874" s="604" t="s">
        <v>1726</v>
      </c>
      <c r="C874" s="605"/>
      <c r="D874" s="606"/>
    </row>
    <row r="875" customFormat="false" ht="15" hidden="false" customHeight="false" outlineLevel="0" collapsed="false">
      <c r="A875" s="601"/>
      <c r="B875" s="604" t="s">
        <v>1731</v>
      </c>
      <c r="C875" s="605"/>
      <c r="D875" s="606"/>
    </row>
    <row r="876" customFormat="false" ht="15" hidden="false" customHeight="false" outlineLevel="0" collapsed="false">
      <c r="A876" s="601"/>
      <c r="B876" s="604" t="s">
        <v>1733</v>
      </c>
      <c r="C876" s="605"/>
      <c r="D876" s="606"/>
    </row>
    <row r="877" customFormat="false" ht="15" hidden="false" customHeight="false" outlineLevel="0" collapsed="false">
      <c r="A877" s="601"/>
      <c r="B877" s="604" t="s">
        <v>1735</v>
      </c>
    </row>
    <row r="878" customFormat="false" ht="15" hidden="false" customHeight="false" outlineLevel="0" collapsed="false">
      <c r="A878" s="601"/>
      <c r="B878" s="604" t="s">
        <v>1738</v>
      </c>
    </row>
    <row r="879" customFormat="false" ht="15" hidden="false" customHeight="false" outlineLevel="0" collapsed="false">
      <c r="A879" s="601"/>
      <c r="B879" s="604" t="s">
        <v>1741</v>
      </c>
    </row>
    <row r="880" customFormat="false" ht="15" hidden="false" customHeight="false" outlineLevel="0" collapsed="false">
      <c r="A880" s="601"/>
      <c r="B880" s="604" t="s">
        <v>1746</v>
      </c>
    </row>
    <row r="881" customFormat="false" ht="15" hidden="false" customHeight="false" outlineLevel="0" collapsed="false">
      <c r="A881" s="601"/>
      <c r="B881" s="604" t="s">
        <v>1748</v>
      </c>
    </row>
    <row r="882" customFormat="false" ht="15" hidden="false" customHeight="false" outlineLevel="0" collapsed="false">
      <c r="A882" s="601"/>
      <c r="B882" s="604" t="s">
        <v>1751</v>
      </c>
    </row>
    <row r="883" customFormat="false" ht="15" hidden="false" customHeight="false" outlineLevel="0" collapsed="false">
      <c r="A883" s="601"/>
      <c r="B883" s="604" t="s">
        <v>1753</v>
      </c>
    </row>
    <row r="884" customFormat="false" ht="15" hidden="false" customHeight="false" outlineLevel="0" collapsed="false">
      <c r="A884" s="601"/>
      <c r="B884" s="604" t="s">
        <v>1755</v>
      </c>
    </row>
    <row r="885" customFormat="false" ht="15" hidden="false" customHeight="false" outlineLevel="0" collapsed="false">
      <c r="A885" s="601"/>
      <c r="B885" s="604" t="s">
        <v>1757</v>
      </c>
    </row>
    <row r="886" customFormat="false" ht="15" hidden="false" customHeight="false" outlineLevel="0" collapsed="false">
      <c r="A886" s="601"/>
      <c r="B886" s="604" t="s">
        <v>1761</v>
      </c>
    </row>
    <row r="887" customFormat="false" ht="15" hidden="false" customHeight="false" outlineLevel="0" collapsed="false">
      <c r="A887" s="601"/>
      <c r="B887" s="604" t="s">
        <v>1763</v>
      </c>
    </row>
    <row r="888" customFormat="false" ht="15" hidden="false" customHeight="false" outlineLevel="0" collapsed="false">
      <c r="A888" s="601"/>
      <c r="B888" s="604" t="s">
        <v>1768</v>
      </c>
    </row>
    <row r="889" customFormat="false" ht="15" hidden="false" customHeight="false" outlineLevel="0" collapsed="false">
      <c r="A889" s="601"/>
      <c r="B889" s="604" t="s">
        <v>1771</v>
      </c>
    </row>
    <row r="890" customFormat="false" ht="15" hidden="false" customHeight="false" outlineLevel="0" collapsed="false">
      <c r="A890" s="601"/>
      <c r="B890" s="604" t="s">
        <v>1775</v>
      </c>
    </row>
    <row r="891" customFormat="false" ht="15" hidden="false" customHeight="false" outlineLevel="0" collapsed="false">
      <c r="A891" s="601"/>
      <c r="B891" s="604" t="s">
        <v>1777</v>
      </c>
    </row>
    <row r="892" customFormat="false" ht="15" hidden="false" customHeight="false" outlineLevel="0" collapsed="false">
      <c r="A892" s="601"/>
      <c r="B892" s="604" t="s">
        <v>1780</v>
      </c>
    </row>
    <row r="893" customFormat="false" ht="15" hidden="false" customHeight="false" outlineLevel="0" collapsed="false">
      <c r="A893" s="601"/>
      <c r="B893" s="604" t="s">
        <v>1783</v>
      </c>
    </row>
    <row r="894" customFormat="false" ht="15" hidden="false" customHeight="false" outlineLevel="0" collapsed="false">
      <c r="A894" s="601"/>
      <c r="B894" s="604" t="s">
        <v>1787</v>
      </c>
    </row>
    <row r="895" customFormat="false" ht="15" hidden="false" customHeight="false" outlineLevel="0" collapsed="false">
      <c r="A895" s="601"/>
      <c r="B895" s="604" t="s">
        <v>1790</v>
      </c>
    </row>
    <row r="896" customFormat="false" ht="15" hidden="false" customHeight="false" outlineLevel="0" collapsed="false">
      <c r="A896" s="601"/>
      <c r="B896" s="604" t="s">
        <v>1793</v>
      </c>
    </row>
    <row r="897" customFormat="false" ht="15" hidden="false" customHeight="false" outlineLevel="0" collapsed="false">
      <c r="A897" s="601"/>
      <c r="B897" s="604" t="s">
        <v>1795</v>
      </c>
    </row>
    <row r="898" customFormat="false" ht="15" hidden="false" customHeight="false" outlineLevel="0" collapsed="false">
      <c r="A898" s="601"/>
      <c r="B898" s="604" t="s">
        <v>1798</v>
      </c>
    </row>
    <row r="899" customFormat="false" ht="15" hidden="false" customHeight="false" outlineLevel="0" collapsed="false">
      <c r="A899" s="601"/>
      <c r="B899" s="604" t="s">
        <v>1801</v>
      </c>
    </row>
    <row r="900" customFormat="false" ht="15" hidden="false" customHeight="false" outlineLevel="0" collapsed="false">
      <c r="A900" s="601"/>
      <c r="B900" s="604" t="s">
        <v>1804</v>
      </c>
    </row>
    <row r="901" customFormat="false" ht="15" hidden="false" customHeight="false" outlineLevel="0" collapsed="false">
      <c r="A901" s="601"/>
      <c r="B901" s="604" t="s">
        <v>1807</v>
      </c>
    </row>
    <row r="902" customFormat="false" ht="15" hidden="false" customHeight="false" outlineLevel="0" collapsed="false">
      <c r="A902" s="601"/>
      <c r="B902" s="604" t="s">
        <v>1810</v>
      </c>
    </row>
    <row r="903" customFormat="false" ht="15" hidden="false" customHeight="false" outlineLevel="0" collapsed="false">
      <c r="A903" s="601"/>
      <c r="B903" s="604" t="s">
        <v>1812</v>
      </c>
    </row>
    <row r="904" customFormat="false" ht="15" hidden="false" customHeight="false" outlineLevel="0" collapsed="false">
      <c r="A904" s="601"/>
      <c r="B904" s="604" t="s">
        <v>1814</v>
      </c>
    </row>
    <row r="905" customFormat="false" ht="15" hidden="false" customHeight="false" outlineLevel="0" collapsed="false">
      <c r="A905" s="601"/>
      <c r="B905" s="604" t="s">
        <v>1817</v>
      </c>
    </row>
    <row r="906" customFormat="false" ht="15" hidden="false" customHeight="false" outlineLevel="0" collapsed="false">
      <c r="A906" s="601"/>
      <c r="B906" s="604" t="s">
        <v>1819</v>
      </c>
    </row>
    <row r="907" customFormat="false" ht="15" hidden="false" customHeight="false" outlineLevel="0" collapsed="false">
      <c r="A907" s="601"/>
      <c r="B907" s="604" t="s">
        <v>1821</v>
      </c>
    </row>
    <row r="908" customFormat="false" ht="15" hidden="false" customHeight="false" outlineLevel="0" collapsed="false">
      <c r="A908" s="601"/>
      <c r="B908" s="604" t="s">
        <v>1823</v>
      </c>
    </row>
    <row r="909" customFormat="false" ht="15" hidden="false" customHeight="false" outlineLevel="0" collapsed="false">
      <c r="A909" s="601"/>
      <c r="B909" s="604" t="s">
        <v>1825</v>
      </c>
    </row>
    <row r="910" customFormat="false" ht="15" hidden="false" customHeight="false" outlineLevel="0" collapsed="false">
      <c r="A910" s="601"/>
      <c r="B910" s="604" t="s">
        <v>1828</v>
      </c>
    </row>
    <row r="911" customFormat="false" ht="15" hidden="false" customHeight="false" outlineLevel="0" collapsed="false">
      <c r="A911" s="601"/>
      <c r="B911" s="604" t="s">
        <v>1831</v>
      </c>
    </row>
    <row r="912" customFormat="false" ht="15" hidden="false" customHeight="false" outlineLevel="0" collapsed="false">
      <c r="A912" s="601"/>
      <c r="B912" s="604" t="s">
        <v>1833</v>
      </c>
    </row>
    <row r="913" customFormat="false" ht="15" hidden="false" customHeight="false" outlineLevel="0" collapsed="false">
      <c r="A913" s="601"/>
      <c r="B913" s="604" t="s">
        <v>1835</v>
      </c>
    </row>
    <row r="914" customFormat="false" ht="15" hidden="false" customHeight="false" outlineLevel="0" collapsed="false">
      <c r="A914" s="601"/>
      <c r="B914" s="604" t="s">
        <v>1838</v>
      </c>
    </row>
    <row r="915" customFormat="false" ht="15" hidden="false" customHeight="false" outlineLevel="0" collapsed="false">
      <c r="A915" s="601"/>
      <c r="B915" s="604" t="s">
        <v>1840</v>
      </c>
    </row>
    <row r="916" customFormat="false" ht="15" hidden="false" customHeight="false" outlineLevel="0" collapsed="false">
      <c r="A916" s="601"/>
      <c r="B916" s="604" t="s">
        <v>1843</v>
      </c>
    </row>
    <row r="917" customFormat="false" ht="15" hidden="false" customHeight="false" outlineLevel="0" collapsed="false">
      <c r="A917" s="601"/>
      <c r="B917" s="604" t="s">
        <v>1845</v>
      </c>
    </row>
    <row r="918" customFormat="false" ht="15" hidden="false" customHeight="false" outlineLevel="0" collapsed="false">
      <c r="A918" s="601"/>
      <c r="B918" s="604" t="s">
        <v>1848</v>
      </c>
    </row>
    <row r="919" customFormat="false" ht="15" hidden="false" customHeight="false" outlineLevel="0" collapsed="false">
      <c r="A919" s="601"/>
      <c r="B919" s="604" t="s">
        <v>3414</v>
      </c>
    </row>
    <row r="920" customFormat="false" ht="15" hidden="false" customHeight="false" outlineLevel="0" collapsed="false">
      <c r="A920" s="601"/>
      <c r="B920" s="604" t="s">
        <v>3416</v>
      </c>
    </row>
    <row r="921" customFormat="false" ht="15" hidden="false" customHeight="false" outlineLevel="0" collapsed="false">
      <c r="A921" s="601"/>
      <c r="B921" s="604" t="s">
        <v>2348</v>
      </c>
    </row>
    <row r="922" customFormat="false" ht="15" hidden="false" customHeight="false" outlineLevel="0" collapsed="false">
      <c r="A922" s="601"/>
      <c r="B922" s="604" t="s">
        <v>3419</v>
      </c>
    </row>
    <row r="923" customFormat="false" ht="15" hidden="false" customHeight="false" outlineLevel="0" collapsed="false">
      <c r="A923" s="601"/>
      <c r="B923" s="604" t="s">
        <v>3421</v>
      </c>
    </row>
    <row r="924" customFormat="false" ht="15" hidden="false" customHeight="false" outlineLevel="0" collapsed="false">
      <c r="A924" s="601"/>
      <c r="B924" s="604" t="s">
        <v>347</v>
      </c>
    </row>
    <row r="925" customFormat="false" ht="15" hidden="false" customHeight="false" outlineLevel="0" collapsed="false">
      <c r="A925" s="601"/>
      <c r="B925" s="604" t="s">
        <v>613</v>
      </c>
    </row>
    <row r="926" customFormat="false" ht="15" hidden="false" customHeight="false" outlineLevel="0" collapsed="false">
      <c r="A926" s="601"/>
      <c r="B926" s="604" t="s">
        <v>3423</v>
      </c>
    </row>
    <row r="927" customFormat="false" ht="15" hidden="false" customHeight="false" outlineLevel="0" collapsed="false">
      <c r="A927" s="601"/>
      <c r="B927" s="604" t="s">
        <v>350</v>
      </c>
    </row>
    <row r="928" customFormat="false" ht="15" hidden="false" customHeight="false" outlineLevel="0" collapsed="false">
      <c r="A928" s="601"/>
      <c r="B928" s="604" t="s">
        <v>353</v>
      </c>
    </row>
    <row r="929" customFormat="false" ht="15" hidden="false" customHeight="false" outlineLevel="0" collapsed="false">
      <c r="A929" s="601"/>
      <c r="B929" s="604" t="s">
        <v>1137</v>
      </c>
    </row>
    <row r="930" customFormat="false" ht="15" hidden="false" customHeight="false" outlineLevel="0" collapsed="false">
      <c r="A930" s="601"/>
      <c r="B930" s="604" t="s">
        <v>1142</v>
      </c>
    </row>
    <row r="931" customFormat="false" ht="15" hidden="false" customHeight="false" outlineLevel="0" collapsed="false">
      <c r="A931" s="601"/>
      <c r="B931" s="604" t="s">
        <v>2984</v>
      </c>
    </row>
    <row r="932" customFormat="false" ht="15" hidden="false" customHeight="false" outlineLevel="0" collapsed="false">
      <c r="A932" s="601"/>
      <c r="B932" s="604" t="s">
        <v>2986</v>
      </c>
    </row>
    <row r="933" customFormat="false" ht="15" hidden="false" customHeight="false" outlineLevel="0" collapsed="false">
      <c r="A933" s="601"/>
      <c r="B933" s="604" t="s">
        <v>1145</v>
      </c>
    </row>
    <row r="934" customFormat="false" ht="15" hidden="false" customHeight="false" outlineLevel="0" collapsed="false">
      <c r="A934" s="601"/>
      <c r="B934" s="604" t="s">
        <v>1147</v>
      </c>
    </row>
    <row r="935" customFormat="false" ht="15" hidden="false" customHeight="false" outlineLevel="0" collapsed="false">
      <c r="A935" s="601"/>
      <c r="B935" s="604" t="s">
        <v>1150</v>
      </c>
    </row>
    <row r="936" customFormat="false" ht="15" hidden="false" customHeight="false" outlineLevel="0" collapsed="false">
      <c r="A936" s="601"/>
      <c r="B936" s="604" t="s">
        <v>1153</v>
      </c>
    </row>
    <row r="937" customFormat="false" ht="15" hidden="false" customHeight="false" outlineLevel="0" collapsed="false">
      <c r="A937" s="601"/>
      <c r="B937" s="604" t="s">
        <v>356</v>
      </c>
    </row>
    <row r="938" customFormat="false" ht="15" hidden="false" customHeight="false" outlineLevel="0" collapsed="false">
      <c r="A938" s="601"/>
      <c r="B938" s="604" t="s">
        <v>2988</v>
      </c>
    </row>
    <row r="939" customFormat="false" ht="15" hidden="false" customHeight="false" outlineLevel="0" collapsed="false">
      <c r="A939" s="601"/>
      <c r="B939" s="604" t="s">
        <v>1853</v>
      </c>
    </row>
    <row r="940" customFormat="false" ht="15" hidden="false" customHeight="false" outlineLevel="0" collapsed="false">
      <c r="A940" s="601"/>
      <c r="B940" s="604" t="s">
        <v>1855</v>
      </c>
    </row>
    <row r="941" customFormat="false" ht="15" hidden="false" customHeight="false" outlineLevel="0" collapsed="false">
      <c r="A941" s="601"/>
      <c r="B941" s="604" t="s">
        <v>1858</v>
      </c>
    </row>
    <row r="942" customFormat="false" ht="15" hidden="false" customHeight="false" outlineLevel="0" collapsed="false">
      <c r="A942" s="601"/>
      <c r="B942" s="604" t="s">
        <v>2990</v>
      </c>
    </row>
    <row r="943" customFormat="false" ht="15" hidden="false" customHeight="false" outlineLevel="0" collapsed="false">
      <c r="A943" s="601"/>
      <c r="B943" s="604" t="s">
        <v>1861</v>
      </c>
    </row>
    <row r="944" customFormat="false" ht="15" hidden="false" customHeight="false" outlineLevel="0" collapsed="false">
      <c r="A944" s="601"/>
      <c r="B944" s="604" t="s">
        <v>2351</v>
      </c>
    </row>
    <row r="945" customFormat="false" ht="15" hidden="false" customHeight="false" outlineLevel="0" collapsed="false">
      <c r="A945" s="601"/>
      <c r="B945" s="604" t="s">
        <v>2353</v>
      </c>
    </row>
    <row r="946" customFormat="false" ht="15" hidden="false" customHeight="false" outlineLevel="0" collapsed="false">
      <c r="A946" s="601"/>
      <c r="B946" s="604" t="s">
        <v>2355</v>
      </c>
    </row>
    <row r="947" customFormat="false" ht="15" hidden="false" customHeight="false" outlineLevel="0" collapsed="false">
      <c r="A947" s="601"/>
      <c r="B947" s="604" t="s">
        <v>2357</v>
      </c>
    </row>
    <row r="948" customFormat="false" ht="15" hidden="false" customHeight="false" outlineLevel="0" collapsed="false">
      <c r="A948" s="601"/>
      <c r="B948" s="604" t="s">
        <v>1866</v>
      </c>
    </row>
    <row r="949" customFormat="false" ht="15" hidden="false" customHeight="false" outlineLevel="0" collapsed="false">
      <c r="A949" s="601"/>
      <c r="B949" s="604" t="s">
        <v>1868</v>
      </c>
    </row>
    <row r="950" customFormat="false" ht="15" hidden="false" customHeight="false" outlineLevel="0" collapsed="false">
      <c r="A950" s="601"/>
      <c r="B950" s="604" t="s">
        <v>1870</v>
      </c>
    </row>
    <row r="951" customFormat="false" ht="15" hidden="false" customHeight="false" outlineLevel="0" collapsed="false">
      <c r="A951" s="601"/>
      <c r="B951" s="604" t="s">
        <v>1872</v>
      </c>
    </row>
    <row r="952" customFormat="false" ht="15" hidden="false" customHeight="false" outlineLevel="0" collapsed="false">
      <c r="A952" s="601"/>
      <c r="B952" s="604" t="s">
        <v>2992</v>
      </c>
    </row>
    <row r="953" customFormat="false" ht="15" hidden="false" customHeight="false" outlineLevel="0" collapsed="false">
      <c r="A953" s="601"/>
      <c r="B953" s="604" t="s">
        <v>2360</v>
      </c>
    </row>
    <row r="954" customFormat="false" ht="15" hidden="false" customHeight="false" outlineLevel="0" collapsed="false">
      <c r="A954" s="601"/>
      <c r="B954" s="604" t="s">
        <v>1874</v>
      </c>
    </row>
    <row r="955" customFormat="false" ht="15" hidden="false" customHeight="false" outlineLevel="0" collapsed="false">
      <c r="A955" s="601"/>
      <c r="B955" s="604" t="s">
        <v>1877</v>
      </c>
    </row>
    <row r="956" customFormat="false" ht="15" hidden="false" customHeight="false" outlineLevel="0" collapsed="false">
      <c r="A956" s="601"/>
      <c r="B956" s="604" t="s">
        <v>2362</v>
      </c>
    </row>
    <row r="957" customFormat="false" ht="15" hidden="false" customHeight="false" outlineLevel="0" collapsed="false">
      <c r="A957" s="601"/>
      <c r="B957" s="604" t="s">
        <v>1880</v>
      </c>
    </row>
    <row r="958" customFormat="false" ht="15" hidden="false" customHeight="false" outlineLevel="0" collapsed="false">
      <c r="A958" s="601"/>
      <c r="B958" s="604" t="s">
        <v>1882</v>
      </c>
    </row>
    <row r="959" customFormat="false" ht="15" hidden="false" customHeight="false" outlineLevel="0" collapsed="false">
      <c r="A959" s="601"/>
      <c r="B959" s="604" t="s">
        <v>1885</v>
      </c>
    </row>
    <row r="960" customFormat="false" ht="15" hidden="false" customHeight="false" outlineLevel="0" collapsed="false">
      <c r="A960" s="601"/>
      <c r="B960" s="604" t="s">
        <v>1887</v>
      </c>
    </row>
    <row r="961" customFormat="false" ht="15" hidden="false" customHeight="false" outlineLevel="0" collapsed="false">
      <c r="A961" s="601"/>
      <c r="B961" s="604" t="s">
        <v>1890</v>
      </c>
    </row>
    <row r="962" customFormat="false" ht="15" hidden="false" customHeight="false" outlineLevel="0" collapsed="false">
      <c r="A962" s="601"/>
      <c r="B962" s="604" t="s">
        <v>1893</v>
      </c>
    </row>
    <row r="963" customFormat="false" ht="15" hidden="false" customHeight="false" outlineLevel="0" collapsed="false">
      <c r="A963" s="601"/>
      <c r="B963" s="604" t="s">
        <v>1896</v>
      </c>
    </row>
    <row r="964" customFormat="false" ht="15" hidden="false" customHeight="false" outlineLevel="0" collapsed="false">
      <c r="A964" s="601"/>
      <c r="B964" s="604" t="s">
        <v>1899</v>
      </c>
    </row>
    <row r="965" customFormat="false" ht="15" hidden="false" customHeight="false" outlineLevel="0" collapsed="false">
      <c r="A965" s="601"/>
      <c r="B965" s="604" t="s">
        <v>2365</v>
      </c>
    </row>
    <row r="966" customFormat="false" ht="15" hidden="false" customHeight="false" outlineLevel="0" collapsed="false">
      <c r="A966" s="601"/>
      <c r="B966" s="604" t="s">
        <v>3425</v>
      </c>
    </row>
    <row r="967" customFormat="false" ht="15" hidden="false" customHeight="false" outlineLevel="0" collapsed="false">
      <c r="A967" s="601"/>
      <c r="B967" s="604" t="s">
        <v>2994</v>
      </c>
    </row>
    <row r="968" customFormat="false" ht="15" hidden="false" customHeight="false" outlineLevel="0" collapsed="false">
      <c r="A968" s="601"/>
      <c r="B968" s="604" t="s">
        <v>1901</v>
      </c>
    </row>
    <row r="969" customFormat="false" ht="15" hidden="false" customHeight="false" outlineLevel="0" collapsed="false">
      <c r="A969" s="601"/>
      <c r="B969" s="604" t="s">
        <v>3427</v>
      </c>
    </row>
    <row r="970" customFormat="false" ht="15" hidden="false" customHeight="false" outlineLevel="0" collapsed="false">
      <c r="A970" s="601"/>
      <c r="B970" s="604" t="s">
        <v>2996</v>
      </c>
    </row>
    <row r="971" customFormat="false" ht="15" hidden="false" customHeight="false" outlineLevel="0" collapsed="false">
      <c r="A971" s="601"/>
      <c r="B971" s="604" t="s">
        <v>3429</v>
      </c>
    </row>
    <row r="972" customFormat="false" ht="15" hidden="false" customHeight="false" outlineLevel="0" collapsed="false">
      <c r="A972" s="601"/>
      <c r="B972" s="604" t="s">
        <v>1904</v>
      </c>
    </row>
    <row r="973" customFormat="false" ht="15" hidden="false" customHeight="false" outlineLevel="0" collapsed="false">
      <c r="A973" s="601"/>
      <c r="B973" s="604" t="s">
        <v>1907</v>
      </c>
    </row>
    <row r="974" customFormat="false" ht="15" hidden="false" customHeight="false" outlineLevel="0" collapsed="false">
      <c r="A974" s="601"/>
      <c r="B974" s="604" t="s">
        <v>1910</v>
      </c>
    </row>
    <row r="975" customFormat="false" ht="15" hidden="false" customHeight="false" outlineLevel="0" collapsed="false">
      <c r="A975" s="601"/>
      <c r="B975" s="604" t="s">
        <v>1913</v>
      </c>
    </row>
    <row r="976" customFormat="false" ht="15" hidden="false" customHeight="false" outlineLevel="0" collapsed="false">
      <c r="A976" s="601"/>
      <c r="B976" s="604" t="s">
        <v>1916</v>
      </c>
    </row>
    <row r="977" customFormat="false" ht="15" hidden="false" customHeight="false" outlineLevel="0" collapsed="false">
      <c r="A977" s="601"/>
      <c r="B977" s="604" t="s">
        <v>1918</v>
      </c>
    </row>
    <row r="978" customFormat="false" ht="15" hidden="false" customHeight="false" outlineLevel="0" collapsed="false">
      <c r="A978" s="601"/>
      <c r="B978" s="604" t="s">
        <v>1920</v>
      </c>
    </row>
    <row r="979" customFormat="false" ht="15" hidden="false" customHeight="false" outlineLevel="0" collapsed="false">
      <c r="A979" s="601"/>
      <c r="B979" s="604" t="s">
        <v>1923</v>
      </c>
    </row>
    <row r="980" customFormat="false" ht="15" hidden="false" customHeight="false" outlineLevel="0" collapsed="false">
      <c r="A980" s="601"/>
      <c r="B980" s="604" t="s">
        <v>1926</v>
      </c>
    </row>
    <row r="981" customFormat="false" ht="15" hidden="false" customHeight="false" outlineLevel="0" collapsed="false">
      <c r="A981" s="601"/>
      <c r="B981" s="604" t="s">
        <v>1929</v>
      </c>
    </row>
    <row r="982" customFormat="false" ht="15" hidden="false" customHeight="false" outlineLevel="0" collapsed="false">
      <c r="A982" s="601"/>
      <c r="B982" s="604" t="s">
        <v>3431</v>
      </c>
    </row>
    <row r="983" customFormat="false" ht="15" hidden="false" customHeight="false" outlineLevel="0" collapsed="false">
      <c r="A983" s="601"/>
      <c r="B983" s="604" t="s">
        <v>359</v>
      </c>
    </row>
    <row r="984" customFormat="false" ht="15" hidden="false" customHeight="false" outlineLevel="0" collapsed="false">
      <c r="A984" s="601"/>
      <c r="B984" s="604" t="s">
        <v>1155</v>
      </c>
    </row>
    <row r="985" customFormat="false" ht="15" hidden="false" customHeight="false" outlineLevel="0" collapsed="false">
      <c r="A985" s="601"/>
      <c r="B985" s="604" t="s">
        <v>1158</v>
      </c>
    </row>
    <row r="986" customFormat="false" ht="15" hidden="false" customHeight="false" outlineLevel="0" collapsed="false">
      <c r="A986" s="601"/>
      <c r="B986" s="604" t="s">
        <v>1161</v>
      </c>
    </row>
    <row r="987" customFormat="false" ht="15" hidden="false" customHeight="false" outlineLevel="0" collapsed="false">
      <c r="A987" s="601"/>
      <c r="B987" s="604" t="s">
        <v>1163</v>
      </c>
    </row>
    <row r="988" customFormat="false" ht="15" hidden="false" customHeight="false" outlineLevel="0" collapsed="false">
      <c r="A988" s="601"/>
      <c r="B988" s="604" t="s">
        <v>1165</v>
      </c>
    </row>
    <row r="989" customFormat="false" ht="15" hidden="false" customHeight="false" outlineLevel="0" collapsed="false">
      <c r="A989" s="601"/>
      <c r="B989" s="604" t="s">
        <v>361</v>
      </c>
    </row>
    <row r="990" customFormat="false" ht="15" hidden="false" customHeight="false" outlineLevel="0" collapsed="false">
      <c r="A990" s="601"/>
      <c r="B990" s="604" t="s">
        <v>2998</v>
      </c>
    </row>
    <row r="991" customFormat="false" ht="15" hidden="false" customHeight="false" outlineLevel="0" collapsed="false">
      <c r="A991" s="601"/>
      <c r="B991" s="604" t="s">
        <v>2368</v>
      </c>
    </row>
    <row r="992" customFormat="false" ht="15" hidden="false" customHeight="false" outlineLevel="0" collapsed="false">
      <c r="A992" s="601"/>
      <c r="B992" s="604" t="s">
        <v>1168</v>
      </c>
    </row>
    <row r="993" customFormat="false" ht="15" hidden="false" customHeight="false" outlineLevel="0" collapsed="false">
      <c r="A993" s="601"/>
      <c r="B993" s="604" t="s">
        <v>1173</v>
      </c>
    </row>
    <row r="994" customFormat="false" ht="15" hidden="false" customHeight="false" outlineLevel="0" collapsed="false">
      <c r="A994" s="601"/>
      <c r="B994" s="604" t="s">
        <v>3436</v>
      </c>
    </row>
    <row r="995" customFormat="false" ht="15" hidden="false" customHeight="false" outlineLevel="0" collapsed="false">
      <c r="A995" s="601"/>
      <c r="B995" s="604" t="s">
        <v>616</v>
      </c>
    </row>
    <row r="996" customFormat="false" ht="15" hidden="false" customHeight="false" outlineLevel="0" collapsed="false">
      <c r="A996" s="601"/>
      <c r="B996" s="604" t="s">
        <v>621</v>
      </c>
    </row>
    <row r="997" customFormat="false" ht="15" hidden="false" customHeight="false" outlineLevel="0" collapsed="false">
      <c r="A997" s="601"/>
      <c r="B997" s="604" t="s">
        <v>624</v>
      </c>
    </row>
    <row r="998" customFormat="false" ht="15" hidden="false" customHeight="false" outlineLevel="0" collapsed="false">
      <c r="A998" s="601"/>
      <c r="B998" s="604" t="s">
        <v>626</v>
      </c>
    </row>
    <row r="999" customFormat="false" ht="15" hidden="false" customHeight="false" outlineLevel="0" collapsed="false">
      <c r="A999" s="601"/>
      <c r="B999" s="604" t="s">
        <v>628</v>
      </c>
    </row>
    <row r="1000" customFormat="false" ht="15" hidden="false" customHeight="false" outlineLevel="0" collapsed="false">
      <c r="A1000" s="601"/>
      <c r="B1000" s="604" t="s">
        <v>631</v>
      </c>
    </row>
    <row r="1001" customFormat="false" ht="15" hidden="false" customHeight="false" outlineLevel="0" collapsed="false">
      <c r="A1001" s="601"/>
      <c r="B1001" s="604" t="s">
        <v>634</v>
      </c>
    </row>
    <row r="1002" customFormat="false" ht="15" hidden="false" customHeight="false" outlineLevel="0" collapsed="false">
      <c r="A1002" s="601"/>
      <c r="B1002" s="604" t="s">
        <v>636</v>
      </c>
    </row>
    <row r="1003" customFormat="false" ht="15" hidden="false" customHeight="false" outlineLevel="0" collapsed="false">
      <c r="A1003" s="601"/>
      <c r="B1003" s="604" t="s">
        <v>364</v>
      </c>
    </row>
    <row r="1004" customFormat="false" ht="15" hidden="false" customHeight="false" outlineLevel="0" collapsed="false">
      <c r="A1004" s="601"/>
      <c r="B1004" s="604" t="s">
        <v>3438</v>
      </c>
    </row>
    <row r="1005" customFormat="false" ht="15" hidden="false" customHeight="false" outlineLevel="0" collapsed="false">
      <c r="A1005" s="601"/>
      <c r="B1005" s="604" t="s">
        <v>3443</v>
      </c>
    </row>
    <row r="1006" customFormat="false" ht="15" hidden="false" customHeight="false" outlineLevel="0" collapsed="false">
      <c r="A1006" s="601"/>
      <c r="B1006" s="604" t="s">
        <v>2371</v>
      </c>
    </row>
    <row r="1007" customFormat="false" ht="15" hidden="false" customHeight="false" outlineLevel="0" collapsed="false">
      <c r="A1007" s="601"/>
      <c r="B1007" s="604" t="s">
        <v>3001</v>
      </c>
    </row>
    <row r="1008" customFormat="false" ht="15" hidden="false" customHeight="false" outlineLevel="0" collapsed="false">
      <c r="A1008" s="601"/>
      <c r="B1008" s="604" t="s">
        <v>2374</v>
      </c>
    </row>
    <row r="1009" customFormat="false" ht="15" hidden="false" customHeight="false" outlineLevel="0" collapsed="false">
      <c r="A1009" s="601"/>
      <c r="B1009" s="604" t="s">
        <v>3004</v>
      </c>
    </row>
    <row r="1010" customFormat="false" ht="15" hidden="false" customHeight="false" outlineLevel="0" collapsed="false">
      <c r="A1010" s="601"/>
      <c r="B1010" s="604" t="s">
        <v>3447</v>
      </c>
    </row>
    <row r="1011" customFormat="false" ht="15" hidden="false" customHeight="false" outlineLevel="0" collapsed="false">
      <c r="A1011" s="601"/>
      <c r="B1011" s="604" t="s">
        <v>3006</v>
      </c>
    </row>
    <row r="1012" customFormat="false" ht="15" hidden="false" customHeight="false" outlineLevel="0" collapsed="false">
      <c r="A1012" s="601"/>
      <c r="B1012" s="604" t="s">
        <v>2377</v>
      </c>
    </row>
    <row r="1013" customFormat="false" ht="15" hidden="false" customHeight="false" outlineLevel="0" collapsed="false">
      <c r="A1013" s="601"/>
      <c r="B1013" s="604" t="s">
        <v>3008</v>
      </c>
    </row>
    <row r="1014" customFormat="false" ht="15" hidden="false" customHeight="false" outlineLevel="0" collapsed="false">
      <c r="A1014" s="601"/>
      <c r="B1014" s="604" t="s">
        <v>3011</v>
      </c>
    </row>
    <row r="1015" customFormat="false" ht="15" hidden="false" customHeight="false" outlineLevel="0" collapsed="false">
      <c r="A1015" s="601"/>
      <c r="B1015" s="604" t="s">
        <v>2382</v>
      </c>
    </row>
    <row r="1016" customFormat="false" ht="15" hidden="false" customHeight="false" outlineLevel="0" collapsed="false">
      <c r="A1016" s="601"/>
      <c r="B1016" s="604" t="s">
        <v>2385</v>
      </c>
    </row>
    <row r="1017" customFormat="false" ht="15" hidden="false" customHeight="false" outlineLevel="0" collapsed="false">
      <c r="A1017" s="601"/>
      <c r="B1017" s="604" t="s">
        <v>3449</v>
      </c>
    </row>
    <row r="1018" customFormat="false" ht="15" hidden="false" customHeight="false" outlineLevel="0" collapsed="false">
      <c r="A1018" s="601"/>
      <c r="B1018" s="604" t="s">
        <v>3453</v>
      </c>
    </row>
    <row r="1019" customFormat="false" ht="15" hidden="false" customHeight="false" outlineLevel="0" collapsed="false">
      <c r="A1019" s="601"/>
      <c r="B1019" s="604" t="s">
        <v>3456</v>
      </c>
    </row>
    <row r="1020" customFormat="false" ht="15" hidden="false" customHeight="false" outlineLevel="0" collapsed="false">
      <c r="A1020" s="601"/>
      <c r="B1020" s="604" t="s">
        <v>3016</v>
      </c>
    </row>
    <row r="1021" customFormat="false" ht="15" hidden="false" customHeight="false" outlineLevel="0" collapsed="false">
      <c r="A1021" s="601"/>
      <c r="B1021" s="604" t="s">
        <v>3018</v>
      </c>
    </row>
    <row r="1022" customFormat="false" ht="15" hidden="false" customHeight="false" outlineLevel="0" collapsed="false">
      <c r="A1022" s="601"/>
      <c r="B1022" s="604" t="s">
        <v>3020</v>
      </c>
    </row>
    <row r="1023" customFormat="false" ht="15" hidden="false" customHeight="false" outlineLevel="0" collapsed="false">
      <c r="A1023" s="601"/>
      <c r="B1023" s="604" t="s">
        <v>3458</v>
      </c>
    </row>
    <row r="1024" customFormat="false" ht="15" hidden="false" customHeight="false" outlineLevel="0" collapsed="false">
      <c r="A1024" s="601"/>
      <c r="B1024" s="604" t="s">
        <v>2388</v>
      </c>
    </row>
    <row r="1025" customFormat="false" ht="15" hidden="false" customHeight="false" outlineLevel="0" collapsed="false">
      <c r="A1025" s="601"/>
      <c r="B1025" s="604" t="s">
        <v>3022</v>
      </c>
    </row>
    <row r="1026" customFormat="false" ht="15" hidden="false" customHeight="false" outlineLevel="0" collapsed="false">
      <c r="A1026" s="601"/>
      <c r="B1026" s="604" t="s">
        <v>3460</v>
      </c>
    </row>
    <row r="1027" customFormat="false" ht="15" hidden="false" customHeight="false" outlineLevel="0" collapsed="false">
      <c r="A1027" s="601"/>
      <c r="B1027" s="604" t="s">
        <v>2390</v>
      </c>
    </row>
    <row r="1028" customFormat="false" ht="15" hidden="false" customHeight="false" outlineLevel="0" collapsed="false">
      <c r="A1028" s="601"/>
      <c r="B1028" s="604" t="s">
        <v>3024</v>
      </c>
    </row>
    <row r="1029" customFormat="false" ht="15" hidden="false" customHeight="false" outlineLevel="0" collapsed="false">
      <c r="A1029" s="601"/>
      <c r="B1029" s="604" t="s">
        <v>3462</v>
      </c>
    </row>
    <row r="1030" customFormat="false" ht="15" hidden="false" customHeight="false" outlineLevel="0" collapsed="false">
      <c r="A1030" s="601"/>
      <c r="B1030" s="604" t="s">
        <v>1931</v>
      </c>
    </row>
    <row r="1031" customFormat="false" ht="15" hidden="false" customHeight="false" outlineLevel="0" collapsed="false">
      <c r="A1031" s="601"/>
      <c r="B1031" s="604" t="s">
        <v>1934</v>
      </c>
    </row>
    <row r="1032" customFormat="false" ht="15" hidden="false" customHeight="false" outlineLevel="0" collapsed="false">
      <c r="A1032" s="601"/>
      <c r="B1032" s="604" t="s">
        <v>1937</v>
      </c>
    </row>
    <row r="1033" customFormat="false" ht="15" hidden="false" customHeight="false" outlineLevel="0" collapsed="false">
      <c r="A1033" s="601"/>
      <c r="B1033" s="604" t="s">
        <v>3026</v>
      </c>
    </row>
    <row r="1034" customFormat="false" ht="15" hidden="false" customHeight="false" outlineLevel="0" collapsed="false">
      <c r="A1034" s="601"/>
      <c r="B1034" s="604" t="s">
        <v>638</v>
      </c>
    </row>
    <row r="1035" customFormat="false" ht="15" hidden="false" customHeight="false" outlineLevel="0" collapsed="false">
      <c r="A1035" s="601"/>
      <c r="B1035" s="604" t="s">
        <v>3028</v>
      </c>
    </row>
    <row r="1036" customFormat="false" ht="15" hidden="false" customHeight="false" outlineLevel="0" collapsed="false">
      <c r="A1036" s="601"/>
      <c r="B1036" s="604" t="s">
        <v>3464</v>
      </c>
    </row>
    <row r="1037" customFormat="false" ht="15" hidden="false" customHeight="false" outlineLevel="0" collapsed="false">
      <c r="A1037" s="601"/>
      <c r="B1037" s="604" t="s">
        <v>1939</v>
      </c>
    </row>
    <row r="1038" customFormat="false" ht="15" hidden="false" customHeight="false" outlineLevel="0" collapsed="false">
      <c r="A1038" s="601"/>
      <c r="B1038" s="604" t="s">
        <v>1941</v>
      </c>
    </row>
    <row r="1039" customFormat="false" ht="15" hidden="false" customHeight="false" outlineLevel="0" collapsed="false">
      <c r="A1039" s="601"/>
      <c r="B1039" s="604" t="s">
        <v>1944</v>
      </c>
    </row>
    <row r="1040" customFormat="false" ht="15" hidden="false" customHeight="false" outlineLevel="0" collapsed="false">
      <c r="A1040" s="601"/>
      <c r="B1040" s="604" t="s">
        <v>1947</v>
      </c>
    </row>
    <row r="1041" customFormat="false" ht="15" hidden="false" customHeight="false" outlineLevel="0" collapsed="false">
      <c r="A1041" s="601"/>
      <c r="B1041" s="604" t="s">
        <v>1949</v>
      </c>
    </row>
    <row r="1042" customFormat="false" ht="15" hidden="false" customHeight="false" outlineLevel="0" collapsed="false">
      <c r="A1042" s="601"/>
      <c r="B1042" s="604" t="s">
        <v>1951</v>
      </c>
    </row>
    <row r="1043" customFormat="false" ht="15" hidden="false" customHeight="false" outlineLevel="0" collapsed="false">
      <c r="A1043" s="601"/>
      <c r="B1043" s="604" t="s">
        <v>1376</v>
      </c>
    </row>
    <row r="1044" customFormat="false" ht="15" hidden="false" customHeight="false" outlineLevel="0" collapsed="false">
      <c r="A1044" s="601"/>
      <c r="B1044" s="604" t="s">
        <v>3031</v>
      </c>
    </row>
    <row r="1045" customFormat="false" ht="15" hidden="false" customHeight="false" outlineLevel="0" collapsed="false">
      <c r="A1045" s="601"/>
      <c r="B1045" s="604" t="s">
        <v>3033</v>
      </c>
    </row>
    <row r="1046" customFormat="false" ht="15" hidden="false" customHeight="false" outlineLevel="0" collapsed="false">
      <c r="A1046" s="601"/>
      <c r="B1046" s="604" t="s">
        <v>3466</v>
      </c>
    </row>
    <row r="1047" customFormat="false" ht="15" hidden="false" customHeight="false" outlineLevel="0" collapsed="false">
      <c r="A1047" s="601"/>
      <c r="B1047" s="604" t="s">
        <v>640</v>
      </c>
    </row>
    <row r="1048" customFormat="false" ht="15" hidden="false" customHeight="false" outlineLevel="0" collapsed="false">
      <c r="A1048" s="601"/>
      <c r="B1048" s="604" t="s">
        <v>643</v>
      </c>
    </row>
    <row r="1049" customFormat="false" ht="15" hidden="false" customHeight="false" outlineLevel="0" collapsed="false">
      <c r="A1049" s="601"/>
      <c r="B1049" s="604" t="s">
        <v>646</v>
      </c>
    </row>
    <row r="1050" customFormat="false" ht="15" hidden="false" customHeight="false" outlineLevel="0" collapsed="false">
      <c r="A1050" s="601"/>
      <c r="B1050" s="604" t="s">
        <v>649</v>
      </c>
    </row>
    <row r="1051" customFormat="false" ht="15" hidden="false" customHeight="false" outlineLevel="0" collapsed="false">
      <c r="A1051" s="601"/>
      <c r="B1051" s="604" t="s">
        <v>652</v>
      </c>
    </row>
    <row r="1052" customFormat="false" ht="15" hidden="false" customHeight="false" outlineLevel="0" collapsed="false">
      <c r="A1052" s="601"/>
      <c r="B1052" s="604" t="s">
        <v>655</v>
      </c>
    </row>
    <row r="1053" customFormat="false" ht="15" hidden="false" customHeight="false" outlineLevel="0" collapsed="false">
      <c r="A1053" s="601"/>
      <c r="B1053" s="604" t="s">
        <v>658</v>
      </c>
    </row>
    <row r="1054" customFormat="false" ht="15" hidden="false" customHeight="false" outlineLevel="0" collapsed="false">
      <c r="A1054" s="601"/>
      <c r="B1054" s="604" t="s">
        <v>2392</v>
      </c>
    </row>
    <row r="1055" customFormat="false" ht="15" hidden="false" customHeight="false" outlineLevel="0" collapsed="false">
      <c r="A1055" s="601"/>
      <c r="B1055" s="604" t="s">
        <v>1175</v>
      </c>
    </row>
    <row r="1056" customFormat="false" ht="15" hidden="false" customHeight="false" outlineLevel="0" collapsed="false">
      <c r="A1056" s="601"/>
      <c r="B1056" s="604" t="s">
        <v>1178</v>
      </c>
    </row>
    <row r="1057" customFormat="false" ht="15" hidden="false" customHeight="false" outlineLevel="0" collapsed="false">
      <c r="A1057" s="601"/>
      <c r="B1057" s="604" t="s">
        <v>1180</v>
      </c>
    </row>
    <row r="1058" customFormat="false" ht="15" hidden="false" customHeight="false" outlineLevel="0" collapsed="false">
      <c r="A1058" s="601"/>
      <c r="B1058" s="604" t="s">
        <v>1185</v>
      </c>
    </row>
    <row r="1059" customFormat="false" ht="15" hidden="false" customHeight="false" outlineLevel="0" collapsed="false">
      <c r="A1059" s="601"/>
      <c r="B1059" s="604" t="s">
        <v>1188</v>
      </c>
    </row>
    <row r="1060" customFormat="false" ht="15" hidden="false" customHeight="false" outlineLevel="0" collapsed="false">
      <c r="A1060" s="601"/>
      <c r="B1060" s="604" t="s">
        <v>366</v>
      </c>
    </row>
    <row r="1061" customFormat="false" ht="15" hidden="false" customHeight="false" outlineLevel="0" collapsed="false">
      <c r="A1061" s="601"/>
      <c r="B1061" s="604" t="s">
        <v>368</v>
      </c>
    </row>
    <row r="1062" customFormat="false" ht="15" hidden="false" customHeight="false" outlineLevel="0" collapsed="false">
      <c r="A1062" s="601"/>
      <c r="B1062" s="604" t="s">
        <v>2394</v>
      </c>
    </row>
    <row r="1063" customFormat="false" ht="15" hidden="false" customHeight="false" outlineLevel="0" collapsed="false">
      <c r="A1063" s="601"/>
      <c r="B1063" s="604" t="s">
        <v>2398</v>
      </c>
    </row>
    <row r="1064" customFormat="false" ht="15" hidden="false" customHeight="false" outlineLevel="0" collapsed="false">
      <c r="A1064" s="601"/>
      <c r="B1064" s="604" t="s">
        <v>2401</v>
      </c>
    </row>
    <row r="1065" customFormat="false" ht="15" hidden="false" customHeight="false" outlineLevel="0" collapsed="false">
      <c r="A1065" s="601"/>
      <c r="B1065" s="604" t="s">
        <v>2404</v>
      </c>
    </row>
    <row r="1066" customFormat="false" ht="15" hidden="false" customHeight="false" outlineLevel="0" collapsed="false">
      <c r="A1066" s="601"/>
      <c r="B1066" s="604" t="s">
        <v>2406</v>
      </c>
    </row>
    <row r="1067" customFormat="false" ht="15" hidden="false" customHeight="false" outlineLevel="0" collapsed="false">
      <c r="A1067" s="601"/>
      <c r="B1067" s="604" t="s">
        <v>2411</v>
      </c>
    </row>
    <row r="1068" customFormat="false" ht="15" hidden="false" customHeight="false" outlineLevel="0" collapsed="false">
      <c r="A1068" s="601"/>
      <c r="B1068" s="604" t="s">
        <v>2415</v>
      </c>
    </row>
    <row r="1069" customFormat="false" ht="15" hidden="false" customHeight="false" outlineLevel="0" collapsed="false">
      <c r="A1069" s="601"/>
      <c r="B1069" s="604" t="s">
        <v>3035</v>
      </c>
    </row>
    <row r="1070" customFormat="false" ht="15" hidden="false" customHeight="false" outlineLevel="0" collapsed="false">
      <c r="A1070" s="601"/>
      <c r="B1070" s="604" t="s">
        <v>3037</v>
      </c>
    </row>
    <row r="1071" customFormat="false" ht="15" hidden="false" customHeight="false" outlineLevel="0" collapsed="false">
      <c r="A1071" s="601"/>
      <c r="B1071" s="604" t="s">
        <v>2418</v>
      </c>
    </row>
    <row r="1072" customFormat="false" ht="15" hidden="false" customHeight="false" outlineLevel="0" collapsed="false">
      <c r="A1072" s="601"/>
      <c r="B1072" s="604" t="s">
        <v>2420</v>
      </c>
    </row>
    <row r="1073" customFormat="false" ht="15" hidden="false" customHeight="false" outlineLevel="0" collapsed="false">
      <c r="A1073" s="601"/>
      <c r="B1073" s="604" t="s">
        <v>1190</v>
      </c>
    </row>
    <row r="1074" customFormat="false" ht="15" hidden="false" customHeight="false" outlineLevel="0" collapsed="false">
      <c r="A1074" s="601"/>
      <c r="B1074" s="604" t="s">
        <v>2422</v>
      </c>
    </row>
    <row r="1075" customFormat="false" ht="15" hidden="false" customHeight="false" outlineLevel="0" collapsed="false">
      <c r="A1075" s="601"/>
      <c r="B1075" s="604" t="s">
        <v>1195</v>
      </c>
    </row>
    <row r="1076" customFormat="false" ht="15" hidden="false" customHeight="false" outlineLevel="0" collapsed="false">
      <c r="A1076" s="601"/>
      <c r="B1076" s="604" t="s">
        <v>3042</v>
      </c>
    </row>
    <row r="1077" customFormat="false" ht="15" hidden="false" customHeight="false" outlineLevel="0" collapsed="false">
      <c r="A1077" s="601"/>
      <c r="B1077" s="604" t="s">
        <v>3044</v>
      </c>
    </row>
    <row r="1078" customFormat="false" ht="15" hidden="false" customHeight="false" outlineLevel="0" collapsed="false">
      <c r="A1078" s="601"/>
      <c r="B1078" s="604" t="s">
        <v>3046</v>
      </c>
    </row>
    <row r="1079" customFormat="false" ht="15" hidden="false" customHeight="false" outlineLevel="0" collapsed="false">
      <c r="A1079" s="601"/>
      <c r="B1079" s="604" t="s">
        <v>3468</v>
      </c>
    </row>
    <row r="1080" customFormat="false" ht="15" hidden="false" customHeight="false" outlineLevel="0" collapsed="false">
      <c r="A1080" s="601"/>
      <c r="B1080" s="604" t="s">
        <v>3051</v>
      </c>
    </row>
    <row r="1081" customFormat="false" ht="15" hidden="false" customHeight="false" outlineLevel="0" collapsed="false">
      <c r="A1081" s="601"/>
      <c r="B1081" s="604" t="s">
        <v>370</v>
      </c>
    </row>
    <row r="1082" customFormat="false" ht="15" hidden="false" customHeight="false" outlineLevel="0" collapsed="false">
      <c r="A1082" s="601"/>
      <c r="B1082" s="604" t="s">
        <v>3053</v>
      </c>
    </row>
    <row r="1083" customFormat="false" ht="15" hidden="false" customHeight="false" outlineLevel="0" collapsed="false">
      <c r="A1083" s="601"/>
      <c r="B1083" s="604" t="s">
        <v>3470</v>
      </c>
    </row>
    <row r="1084" customFormat="false" ht="15" hidden="false" customHeight="false" outlineLevel="0" collapsed="false">
      <c r="A1084" s="601"/>
      <c r="B1084" s="604" t="s">
        <v>3472</v>
      </c>
    </row>
    <row r="1085" customFormat="false" ht="15" hidden="false" customHeight="false" outlineLevel="0" collapsed="false">
      <c r="A1085" s="601"/>
      <c r="B1085" s="604" t="s">
        <v>1954</v>
      </c>
    </row>
    <row r="1086" customFormat="false" ht="15" hidden="false" customHeight="false" outlineLevel="0" collapsed="false">
      <c r="A1086" s="601"/>
      <c r="B1086" s="604" t="s">
        <v>3055</v>
      </c>
    </row>
    <row r="1087" customFormat="false" ht="15" hidden="false" customHeight="false" outlineLevel="0" collapsed="false">
      <c r="A1087" s="601"/>
      <c r="B1087" s="604" t="s">
        <v>3474</v>
      </c>
    </row>
    <row r="1088" customFormat="false" ht="15" hidden="false" customHeight="false" outlineLevel="0" collapsed="false">
      <c r="A1088" s="601"/>
      <c r="B1088" s="604" t="s">
        <v>3476</v>
      </c>
    </row>
    <row r="1089" customFormat="false" ht="15" hidden="false" customHeight="false" outlineLevel="0" collapsed="false">
      <c r="A1089" s="601"/>
      <c r="B1089" s="604" t="s">
        <v>372</v>
      </c>
    </row>
    <row r="1090" customFormat="false" ht="15" hidden="false" customHeight="false" outlineLevel="0" collapsed="false">
      <c r="A1090" s="601"/>
      <c r="B1090" s="604" t="s">
        <v>3057</v>
      </c>
    </row>
    <row r="1091" customFormat="false" ht="15" hidden="false" customHeight="false" outlineLevel="0" collapsed="false">
      <c r="A1091" s="601"/>
      <c r="B1091" s="604" t="s">
        <v>3478</v>
      </c>
    </row>
    <row r="1092" customFormat="false" ht="15" hidden="false" customHeight="false" outlineLevel="0" collapsed="false">
      <c r="A1092" s="601"/>
      <c r="B1092" s="604" t="s">
        <v>3059</v>
      </c>
    </row>
    <row r="1093" customFormat="false" ht="15" hidden="false" customHeight="false" outlineLevel="0" collapsed="false">
      <c r="A1093" s="601"/>
      <c r="B1093" s="604" t="s">
        <v>3480</v>
      </c>
    </row>
    <row r="1094" customFormat="false" ht="15" hidden="false" customHeight="false" outlineLevel="0" collapsed="false">
      <c r="A1094" s="601"/>
      <c r="B1094" s="604" t="s">
        <v>3061</v>
      </c>
    </row>
    <row r="1095" customFormat="false" ht="15" hidden="false" customHeight="false" outlineLevel="0" collapsed="false">
      <c r="A1095" s="601"/>
      <c r="B1095" s="604" t="s">
        <v>3482</v>
      </c>
    </row>
    <row r="1096" customFormat="false" ht="15" hidden="false" customHeight="false" outlineLevel="0" collapsed="false">
      <c r="A1096" s="601"/>
      <c r="B1096" s="604" t="s">
        <v>1957</v>
      </c>
    </row>
    <row r="1097" customFormat="false" ht="15" hidden="false" customHeight="false" outlineLevel="0" collapsed="false">
      <c r="A1097" s="601"/>
      <c r="B1097" s="604" t="s">
        <v>1959</v>
      </c>
    </row>
    <row r="1098" customFormat="false" ht="15" hidden="false" customHeight="false" outlineLevel="0" collapsed="false">
      <c r="A1098" s="601"/>
      <c r="B1098" s="604" t="s">
        <v>1961</v>
      </c>
    </row>
    <row r="1099" customFormat="false" ht="15" hidden="false" customHeight="false" outlineLevel="0" collapsed="false">
      <c r="A1099" s="601"/>
      <c r="B1099" s="604" t="s">
        <v>1964</v>
      </c>
    </row>
    <row r="1100" customFormat="false" ht="15" hidden="false" customHeight="false" outlineLevel="0" collapsed="false">
      <c r="A1100" s="601"/>
      <c r="B1100" s="604" t="s">
        <v>1966</v>
      </c>
    </row>
    <row r="1101" customFormat="false" ht="15" hidden="false" customHeight="false" outlineLevel="0" collapsed="false">
      <c r="A1101" s="601"/>
      <c r="B1101" s="604" t="s">
        <v>2424</v>
      </c>
    </row>
    <row r="1102" customFormat="false" ht="15" hidden="false" customHeight="false" outlineLevel="0" collapsed="false">
      <c r="A1102" s="601"/>
      <c r="B1102" s="604" t="s">
        <v>2426</v>
      </c>
    </row>
    <row r="1103" customFormat="false" ht="15" hidden="false" customHeight="false" outlineLevel="0" collapsed="false">
      <c r="A1103" s="601"/>
      <c r="B1103" s="604" t="s">
        <v>2428</v>
      </c>
    </row>
    <row r="1104" customFormat="false" ht="15" hidden="false" customHeight="false" outlineLevel="0" collapsed="false">
      <c r="A1104" s="601"/>
      <c r="B1104" s="604" t="s">
        <v>2431</v>
      </c>
    </row>
    <row r="1105" customFormat="false" ht="15" hidden="false" customHeight="false" outlineLevel="0" collapsed="false">
      <c r="A1105" s="601"/>
      <c r="B1105" s="604" t="s">
        <v>2434</v>
      </c>
    </row>
    <row r="1106" customFormat="false" ht="15" hidden="false" customHeight="false" outlineLevel="0" collapsed="false">
      <c r="A1106" s="601"/>
      <c r="B1106" s="604" t="s">
        <v>1968</v>
      </c>
    </row>
    <row r="1107" customFormat="false" ht="15" hidden="false" customHeight="false" outlineLevel="0" collapsed="false">
      <c r="A1107" s="601"/>
      <c r="B1107" s="604" t="s">
        <v>1971</v>
      </c>
    </row>
    <row r="1108" customFormat="false" ht="15" hidden="false" customHeight="false" outlineLevel="0" collapsed="false">
      <c r="A1108" s="601"/>
      <c r="B1108" s="604" t="s">
        <v>1973</v>
      </c>
    </row>
    <row r="1109" customFormat="false" ht="15" hidden="false" customHeight="false" outlineLevel="0" collapsed="false">
      <c r="A1109" s="601"/>
      <c r="B1109" s="604" t="s">
        <v>1976</v>
      </c>
    </row>
    <row r="1110" customFormat="false" ht="15" hidden="false" customHeight="false" outlineLevel="0" collapsed="false">
      <c r="A1110" s="601"/>
      <c r="B1110" s="604" t="s">
        <v>1979</v>
      </c>
    </row>
    <row r="1111" customFormat="false" ht="15" hidden="false" customHeight="false" outlineLevel="0" collapsed="false">
      <c r="A1111" s="601"/>
      <c r="B1111" s="604" t="s">
        <v>1981</v>
      </c>
    </row>
    <row r="1112" customFormat="false" ht="15" hidden="false" customHeight="false" outlineLevel="0" collapsed="false">
      <c r="A1112" s="601"/>
      <c r="B1112" s="604" t="s">
        <v>374</v>
      </c>
    </row>
    <row r="1113" customFormat="false" ht="15" hidden="false" customHeight="false" outlineLevel="0" collapsed="false">
      <c r="A1113" s="601"/>
      <c r="B1113" s="604" t="s">
        <v>40</v>
      </c>
    </row>
    <row r="1114" customFormat="false" ht="15" hidden="false" customHeight="false" outlineLevel="0" collapsed="false">
      <c r="A1114" s="601"/>
      <c r="B1114" s="604" t="s">
        <v>1200</v>
      </c>
    </row>
    <row r="1115" customFormat="false" ht="15" hidden="false" customHeight="false" outlineLevel="0" collapsed="false">
      <c r="A1115" s="601"/>
      <c r="B1115" s="604" t="s">
        <v>1203</v>
      </c>
    </row>
    <row r="1116" customFormat="false" ht="15" hidden="false" customHeight="false" outlineLevel="0" collapsed="false">
      <c r="A1116" s="601"/>
      <c r="B1116" s="604" t="s">
        <v>1207</v>
      </c>
    </row>
    <row r="1117" customFormat="false" ht="15" hidden="false" customHeight="false" outlineLevel="0" collapsed="false">
      <c r="A1117" s="601"/>
      <c r="B1117" s="604" t="s">
        <v>1210</v>
      </c>
    </row>
    <row r="1118" customFormat="false" ht="15" hidden="false" customHeight="false" outlineLevel="0" collapsed="false">
      <c r="A1118" s="601"/>
      <c r="B1118" s="604" t="s">
        <v>1213</v>
      </c>
    </row>
    <row r="1119" customFormat="false" ht="15" hidden="false" customHeight="false" outlineLevel="0" collapsed="false">
      <c r="A1119" s="601"/>
      <c r="B1119" s="604" t="s">
        <v>1216</v>
      </c>
    </row>
    <row r="1120" customFormat="false" ht="15" hidden="false" customHeight="false" outlineLevel="0" collapsed="false">
      <c r="A1120" s="601"/>
      <c r="B1120" s="604" t="s">
        <v>1219</v>
      </c>
    </row>
    <row r="1121" customFormat="false" ht="15" hidden="false" customHeight="false" outlineLevel="0" collapsed="false">
      <c r="A1121" s="601"/>
      <c r="B1121" s="604" t="s">
        <v>1221</v>
      </c>
    </row>
    <row r="1122" customFormat="false" ht="15" hidden="false" customHeight="false" outlineLevel="0" collapsed="false">
      <c r="A1122" s="601"/>
      <c r="B1122" s="604" t="s">
        <v>1223</v>
      </c>
    </row>
    <row r="1123" customFormat="false" ht="15" hidden="false" customHeight="false" outlineLevel="0" collapsed="false">
      <c r="A1123" s="601"/>
      <c r="B1123" s="604" t="s">
        <v>1226</v>
      </c>
    </row>
    <row r="1124" customFormat="false" ht="15" hidden="false" customHeight="false" outlineLevel="0" collapsed="false">
      <c r="A1124" s="601"/>
      <c r="B1124" s="604" t="s">
        <v>1228</v>
      </c>
    </row>
    <row r="1125" customFormat="false" ht="15" hidden="false" customHeight="false" outlineLevel="0" collapsed="false">
      <c r="A1125" s="601"/>
      <c r="B1125" s="604" t="s">
        <v>1231</v>
      </c>
    </row>
    <row r="1126" customFormat="false" ht="15" hidden="false" customHeight="false" outlineLevel="0" collapsed="false">
      <c r="A1126" s="601"/>
      <c r="B1126" s="604" t="s">
        <v>3064</v>
      </c>
    </row>
    <row r="1127" customFormat="false" ht="15" hidden="false" customHeight="false" outlineLevel="0" collapsed="false">
      <c r="A1127" s="601"/>
      <c r="B1127" s="604" t="s">
        <v>1983</v>
      </c>
    </row>
    <row r="1128" customFormat="false" ht="15" hidden="false" customHeight="false" outlineLevel="0" collapsed="false">
      <c r="A1128" s="601"/>
      <c r="B1128" s="604" t="s">
        <v>377</v>
      </c>
    </row>
    <row r="1129" customFormat="false" ht="15" hidden="false" customHeight="false" outlineLevel="0" collapsed="false">
      <c r="A1129" s="601"/>
      <c r="B1129" s="604" t="s">
        <v>379</v>
      </c>
    </row>
    <row r="1130" customFormat="false" ht="15" hidden="false" customHeight="false" outlineLevel="0" collapsed="false">
      <c r="A1130" s="601"/>
      <c r="B1130" s="604" t="s">
        <v>3067</v>
      </c>
    </row>
    <row r="1131" customFormat="false" ht="15" hidden="false" customHeight="false" outlineLevel="0" collapsed="false">
      <c r="A1131" s="601"/>
      <c r="B1131" s="604" t="s">
        <v>3484</v>
      </c>
    </row>
    <row r="1132" customFormat="false" ht="15" hidden="false" customHeight="false" outlineLevel="0" collapsed="false">
      <c r="A1132" s="601"/>
      <c r="B1132" s="604" t="s">
        <v>3486</v>
      </c>
    </row>
    <row r="1133" customFormat="false" ht="15" hidden="false" customHeight="false" outlineLevel="0" collapsed="false">
      <c r="A1133" s="601"/>
      <c r="B1133" s="604" t="s">
        <v>3488</v>
      </c>
    </row>
    <row r="1134" customFormat="false" ht="15" hidden="false" customHeight="false" outlineLevel="0" collapsed="false">
      <c r="A1134" s="601"/>
      <c r="B1134" s="604" t="s">
        <v>3069</v>
      </c>
    </row>
    <row r="1135" customFormat="false" ht="15" hidden="false" customHeight="false" outlineLevel="0" collapsed="false">
      <c r="A1135" s="601"/>
      <c r="B1135" s="604" t="s">
        <v>3074</v>
      </c>
    </row>
    <row r="1136" customFormat="false" ht="15" hidden="false" customHeight="false" outlineLevel="0" collapsed="false">
      <c r="A1136" s="601"/>
      <c r="B1136" s="604" t="s">
        <v>3490</v>
      </c>
    </row>
    <row r="1137" customFormat="false" ht="15" hidden="false" customHeight="false" outlineLevel="0" collapsed="false">
      <c r="A1137" s="601"/>
      <c r="B1137" s="604" t="s">
        <v>3076</v>
      </c>
    </row>
    <row r="1138" customFormat="false" ht="15" hidden="false" customHeight="false" outlineLevel="0" collapsed="false">
      <c r="A1138" s="601"/>
      <c r="B1138" s="604" t="s">
        <v>3078</v>
      </c>
    </row>
    <row r="1139" customFormat="false" ht="15" hidden="false" customHeight="false" outlineLevel="0" collapsed="false">
      <c r="A1139" s="601"/>
      <c r="B1139" s="604" t="s">
        <v>382</v>
      </c>
    </row>
    <row r="1140" customFormat="false" ht="15" hidden="false" customHeight="false" outlineLevel="0" collapsed="false">
      <c r="A1140" s="601"/>
      <c r="B1140" s="604" t="s">
        <v>384</v>
      </c>
    </row>
    <row r="1141" customFormat="false" ht="15" hidden="false" customHeight="false" outlineLevel="0" collapsed="false">
      <c r="A1141" s="601"/>
      <c r="B1141" s="604" t="s">
        <v>387</v>
      </c>
    </row>
    <row r="1142" customFormat="false" ht="15" hidden="false" customHeight="false" outlineLevel="0" collapsed="false">
      <c r="A1142" s="601"/>
      <c r="B1142" s="604" t="s">
        <v>1233</v>
      </c>
    </row>
    <row r="1143" customFormat="false" ht="15" hidden="false" customHeight="false" outlineLevel="0" collapsed="false">
      <c r="A1143" s="601"/>
      <c r="B1143" s="604" t="s">
        <v>1988</v>
      </c>
    </row>
    <row r="1144" customFormat="false" ht="15" hidden="false" customHeight="false" outlineLevel="0" collapsed="false">
      <c r="A1144" s="601"/>
      <c r="B1144" s="604" t="s">
        <v>1990</v>
      </c>
    </row>
    <row r="1145" customFormat="false" ht="15" hidden="false" customHeight="false" outlineLevel="0" collapsed="false">
      <c r="A1145" s="601"/>
      <c r="B1145" s="604" t="s">
        <v>3081</v>
      </c>
    </row>
    <row r="1146" customFormat="false" ht="15" hidden="false" customHeight="false" outlineLevel="0" collapsed="false">
      <c r="A1146" s="601"/>
      <c r="B1146" s="604" t="s">
        <v>3492</v>
      </c>
    </row>
    <row r="1147" customFormat="false" ht="15" hidden="false" customHeight="false" outlineLevel="0" collapsed="false">
      <c r="A1147" s="601"/>
      <c r="B1147" s="604" t="s">
        <v>1238</v>
      </c>
    </row>
    <row r="1148" customFormat="false" ht="15" hidden="false" customHeight="false" outlineLevel="0" collapsed="false">
      <c r="A1148" s="601"/>
      <c r="B1148" s="604" t="s">
        <v>1243</v>
      </c>
    </row>
    <row r="1149" customFormat="false" ht="15" hidden="false" customHeight="false" outlineLevel="0" collapsed="false">
      <c r="A1149" s="601"/>
      <c r="B1149" s="604" t="s">
        <v>3494</v>
      </c>
    </row>
    <row r="1150" customFormat="false" ht="15" hidden="false" customHeight="false" outlineLevel="0" collapsed="false">
      <c r="A1150" s="601"/>
      <c r="B1150" s="604" t="s">
        <v>3496</v>
      </c>
    </row>
    <row r="1151" customFormat="false" ht="15" hidden="false" customHeight="false" outlineLevel="0" collapsed="false">
      <c r="A1151" s="601"/>
      <c r="B1151" s="604" t="s">
        <v>3083</v>
      </c>
    </row>
    <row r="1152" customFormat="false" ht="15" hidden="false" customHeight="false" outlineLevel="0" collapsed="false">
      <c r="A1152" s="601"/>
      <c r="B1152" s="604" t="s">
        <v>389</v>
      </c>
    </row>
    <row r="1153" customFormat="false" ht="15" hidden="false" customHeight="false" outlineLevel="0" collapsed="false">
      <c r="A1153" s="601"/>
      <c r="B1153" s="604" t="s">
        <v>3087</v>
      </c>
    </row>
    <row r="1154" customFormat="false" ht="15" hidden="false" customHeight="false" outlineLevel="0" collapsed="false">
      <c r="A1154" s="601"/>
      <c r="B1154" s="604" t="s">
        <v>3089</v>
      </c>
    </row>
    <row r="1155" customFormat="false" ht="15" hidden="false" customHeight="false" outlineLevel="0" collapsed="false">
      <c r="A1155" s="601"/>
      <c r="B1155" s="604" t="s">
        <v>1247</v>
      </c>
    </row>
    <row r="1156" customFormat="false" ht="15" hidden="false" customHeight="false" outlineLevel="0" collapsed="false">
      <c r="A1156" s="601"/>
      <c r="B1156" s="604" t="s">
        <v>1379</v>
      </c>
    </row>
    <row r="1157" customFormat="false" ht="15" hidden="false" customHeight="false" outlineLevel="0" collapsed="false">
      <c r="A1157" s="601"/>
      <c r="B1157" s="604" t="s">
        <v>391</v>
      </c>
    </row>
    <row r="1158" customFormat="false" ht="15" hidden="false" customHeight="false" outlineLevel="0" collapsed="false">
      <c r="A1158" s="601"/>
      <c r="B1158" s="604" t="s">
        <v>394</v>
      </c>
    </row>
    <row r="1159" customFormat="false" ht="15" hidden="false" customHeight="false" outlineLevel="0" collapsed="false">
      <c r="A1159" s="601"/>
      <c r="B1159" s="604" t="s">
        <v>1252</v>
      </c>
    </row>
    <row r="1160" customFormat="false" ht="15" hidden="false" customHeight="false" outlineLevel="0" collapsed="false">
      <c r="A1160" s="601"/>
      <c r="B1160" s="604" t="s">
        <v>3091</v>
      </c>
    </row>
    <row r="1161" customFormat="false" ht="15" hidden="false" customHeight="false" outlineLevel="0" collapsed="false">
      <c r="A1161" s="601"/>
      <c r="B1161" s="604" t="s">
        <v>399</v>
      </c>
    </row>
    <row r="1162" customFormat="false" ht="15" hidden="false" customHeight="false" outlineLevel="0" collapsed="false">
      <c r="A1162" s="601"/>
      <c r="B1162" s="604" t="s">
        <v>402</v>
      </c>
    </row>
    <row r="1163" customFormat="false" ht="15" hidden="false" customHeight="false" outlineLevel="0" collapsed="false">
      <c r="A1163" s="601"/>
      <c r="B1163" s="604" t="s">
        <v>405</v>
      </c>
    </row>
    <row r="1164" customFormat="false" ht="15" hidden="false" customHeight="false" outlineLevel="0" collapsed="false">
      <c r="A1164" s="601"/>
      <c r="B1164" s="604" t="s">
        <v>408</v>
      </c>
    </row>
    <row r="1165" customFormat="false" ht="15" hidden="false" customHeight="false" outlineLevel="0" collapsed="false">
      <c r="A1165" s="601"/>
      <c r="B1165" s="604" t="s">
        <v>411</v>
      </c>
    </row>
    <row r="1166" customFormat="false" ht="15" hidden="false" customHeight="false" outlineLevel="0" collapsed="false">
      <c r="A1166" s="601"/>
      <c r="B1166" s="604" t="s">
        <v>1254</v>
      </c>
    </row>
    <row r="1167" customFormat="false" ht="15" hidden="false" customHeight="false" outlineLevel="0" collapsed="false">
      <c r="A1167" s="601"/>
      <c r="B1167" s="604" t="s">
        <v>413</v>
      </c>
    </row>
    <row r="1168" customFormat="false" ht="15" hidden="false" customHeight="false" outlineLevel="0" collapsed="false">
      <c r="A1168" s="601"/>
      <c r="B1168" s="604" t="s">
        <v>1992</v>
      </c>
    </row>
    <row r="1169" customFormat="false" ht="15" hidden="false" customHeight="false" outlineLevel="0" collapsed="false">
      <c r="A1169" s="601"/>
      <c r="B1169" s="604" t="s">
        <v>418</v>
      </c>
    </row>
    <row r="1170" customFormat="false" ht="15" hidden="false" customHeight="false" outlineLevel="0" collapsed="false">
      <c r="A1170" s="601"/>
      <c r="B1170" s="604" t="s">
        <v>660</v>
      </c>
    </row>
    <row r="1171" customFormat="false" ht="15" hidden="false" customHeight="false" outlineLevel="0" collapsed="false">
      <c r="A1171" s="601"/>
      <c r="B1171" s="604" t="s">
        <v>3095</v>
      </c>
    </row>
    <row r="1172" customFormat="false" ht="15" hidden="false" customHeight="false" outlineLevel="0" collapsed="false">
      <c r="A1172" s="601"/>
      <c r="B1172" s="604" t="s">
        <v>3500</v>
      </c>
    </row>
    <row r="1173" customFormat="false" ht="15" hidden="false" customHeight="false" outlineLevel="0" collapsed="false">
      <c r="A1173" s="601"/>
      <c r="B1173" s="604" t="s">
        <v>3502</v>
      </c>
    </row>
    <row r="1174" customFormat="false" ht="15" hidden="false" customHeight="false" outlineLevel="0" collapsed="false">
      <c r="A1174" s="601"/>
      <c r="B1174" s="604" t="s">
        <v>3504</v>
      </c>
    </row>
    <row r="1175" customFormat="false" ht="15" hidden="false" customHeight="false" outlineLevel="0" collapsed="false">
      <c r="A1175" s="601"/>
      <c r="B1175" s="604" t="s">
        <v>3098</v>
      </c>
    </row>
    <row r="1176" customFormat="false" ht="15" hidden="false" customHeight="false" outlineLevel="0" collapsed="false">
      <c r="A1176" s="601"/>
      <c r="B1176" s="604" t="s">
        <v>3100</v>
      </c>
    </row>
    <row r="1177" customFormat="false" ht="15" hidden="false" customHeight="false" outlineLevel="0" collapsed="false">
      <c r="A1177" s="601"/>
      <c r="B1177" s="604" t="s">
        <v>3102</v>
      </c>
    </row>
    <row r="1178" customFormat="false" ht="15" hidden="false" customHeight="false" outlineLevel="0" collapsed="false">
      <c r="A1178" s="601"/>
      <c r="B1178" s="604" t="s">
        <v>2437</v>
      </c>
    </row>
    <row r="1179" customFormat="false" ht="15" hidden="false" customHeight="false" outlineLevel="0" collapsed="false">
      <c r="A1179" s="601"/>
      <c r="B1179" s="604" t="s">
        <v>2439</v>
      </c>
    </row>
    <row r="1180" customFormat="false" ht="15" hidden="false" customHeight="false" outlineLevel="0" collapsed="false">
      <c r="A1180" s="601"/>
      <c r="B1180" s="604" t="s">
        <v>2442</v>
      </c>
    </row>
    <row r="1181" customFormat="false" ht="15" hidden="false" customHeight="false" outlineLevel="0" collapsed="false">
      <c r="A1181" s="601"/>
      <c r="B1181" s="604" t="s">
        <v>2444</v>
      </c>
    </row>
    <row r="1182" customFormat="false" ht="15" hidden="false" customHeight="false" outlineLevel="0" collapsed="false">
      <c r="A1182" s="601"/>
      <c r="B1182" s="604" t="s">
        <v>2447</v>
      </c>
    </row>
    <row r="1183" customFormat="false" ht="15" hidden="false" customHeight="false" outlineLevel="0" collapsed="false">
      <c r="A1183" s="601"/>
      <c r="B1183" s="604" t="s">
        <v>2450</v>
      </c>
    </row>
    <row r="1184" customFormat="false" ht="15" hidden="false" customHeight="false" outlineLevel="0" collapsed="false">
      <c r="A1184" s="601"/>
      <c r="B1184" s="604" t="s">
        <v>2453</v>
      </c>
    </row>
    <row r="1185" customFormat="false" ht="15" hidden="false" customHeight="false" outlineLevel="0" collapsed="false">
      <c r="A1185" s="601"/>
      <c r="B1185" s="604" t="s">
        <v>1256</v>
      </c>
    </row>
    <row r="1186" customFormat="false" ht="15" hidden="false" customHeight="false" outlineLevel="0" collapsed="false">
      <c r="A1186" s="601"/>
      <c r="B1186" s="604" t="s">
        <v>421</v>
      </c>
    </row>
    <row r="1187" customFormat="false" ht="15" hidden="false" customHeight="false" outlineLevel="0" collapsed="false">
      <c r="A1187" s="601"/>
      <c r="B1187" s="604" t="s">
        <v>423</v>
      </c>
    </row>
    <row r="1188" customFormat="false" ht="15" hidden="false" customHeight="false" outlineLevel="0" collapsed="false">
      <c r="A1188" s="601"/>
      <c r="B1188" s="604" t="s">
        <v>427</v>
      </c>
    </row>
    <row r="1189" customFormat="false" ht="15" hidden="false" customHeight="false" outlineLevel="0" collapsed="false">
      <c r="A1189" s="601"/>
      <c r="B1189" s="604" t="s">
        <v>431</v>
      </c>
    </row>
    <row r="1190" customFormat="false" ht="15" hidden="false" customHeight="false" outlineLevel="0" collapsed="false">
      <c r="A1190" s="601"/>
      <c r="B1190" s="604" t="s">
        <v>3506</v>
      </c>
    </row>
    <row r="1191" customFormat="false" ht="15" hidden="false" customHeight="false" outlineLevel="0" collapsed="false">
      <c r="A1191" s="601"/>
      <c r="B1191" s="604" t="s">
        <v>1994</v>
      </c>
    </row>
    <row r="1192" customFormat="false" ht="15" hidden="false" customHeight="false" outlineLevel="0" collapsed="false">
      <c r="A1192" s="601"/>
      <c r="B1192" s="604" t="s">
        <v>1996</v>
      </c>
    </row>
    <row r="1193" customFormat="false" ht="15" hidden="false" customHeight="false" outlineLevel="0" collapsed="false">
      <c r="A1193" s="601"/>
      <c r="B1193" s="604" t="s">
        <v>1999</v>
      </c>
    </row>
    <row r="1194" customFormat="false" ht="15" hidden="false" customHeight="false" outlineLevel="0" collapsed="false">
      <c r="A1194" s="601"/>
      <c r="B1194" s="604" t="s">
        <v>2001</v>
      </c>
    </row>
    <row r="1195" customFormat="false" ht="15" hidden="false" customHeight="false" outlineLevel="0" collapsed="false">
      <c r="A1195" s="601"/>
      <c r="B1195" s="604" t="s">
        <v>2004</v>
      </c>
    </row>
    <row r="1196" customFormat="false" ht="15" hidden="false" customHeight="false" outlineLevel="0" collapsed="false">
      <c r="A1196" s="601"/>
      <c r="B1196" s="604" t="s">
        <v>2006</v>
      </c>
    </row>
    <row r="1197" customFormat="false" ht="15" hidden="false" customHeight="false" outlineLevel="0" collapsed="false">
      <c r="A1197" s="601"/>
      <c r="B1197" s="604" t="s">
        <v>2009</v>
      </c>
    </row>
    <row r="1198" customFormat="false" ht="15" hidden="false" customHeight="false" outlineLevel="0" collapsed="false">
      <c r="A1198" s="601"/>
      <c r="B1198" s="604" t="s">
        <v>2011</v>
      </c>
    </row>
    <row r="1199" customFormat="false" ht="15" hidden="false" customHeight="false" outlineLevel="0" collapsed="false">
      <c r="A1199" s="601"/>
      <c r="B1199" s="604" t="s">
        <v>2014</v>
      </c>
    </row>
    <row r="1200" customFormat="false" ht="15" hidden="false" customHeight="false" outlineLevel="0" collapsed="false">
      <c r="A1200" s="601"/>
      <c r="B1200" s="604" t="s">
        <v>3104</v>
      </c>
    </row>
    <row r="1201" customFormat="false" ht="15" hidden="false" customHeight="false" outlineLevel="0" collapsed="false">
      <c r="A1201" s="601"/>
      <c r="B1201" s="604" t="s">
        <v>3106</v>
      </c>
    </row>
    <row r="1202" customFormat="false" ht="15" hidden="false" customHeight="false" outlineLevel="0" collapsed="false">
      <c r="A1202" s="601"/>
      <c r="B1202" s="604" t="s">
        <v>2016</v>
      </c>
    </row>
    <row r="1203" customFormat="false" ht="15" hidden="false" customHeight="false" outlineLevel="0" collapsed="false">
      <c r="A1203" s="601"/>
      <c r="B1203" s="604" t="s">
        <v>435</v>
      </c>
    </row>
    <row r="1204" customFormat="false" ht="15" hidden="false" customHeight="false" outlineLevel="0" collapsed="false">
      <c r="A1204" s="601"/>
      <c r="B1204" s="604" t="s">
        <v>3508</v>
      </c>
    </row>
    <row r="1205" customFormat="false" ht="15" hidden="false" customHeight="false" outlineLevel="0" collapsed="false">
      <c r="A1205" s="601"/>
      <c r="B1205" s="604" t="s">
        <v>3510</v>
      </c>
    </row>
    <row r="1206" customFormat="false" ht="15" hidden="false" customHeight="false" outlineLevel="0" collapsed="false">
      <c r="A1206" s="601"/>
      <c r="B1206" s="604" t="s">
        <v>2455</v>
      </c>
    </row>
    <row r="1207" customFormat="false" ht="15" hidden="false" customHeight="false" outlineLevel="0" collapsed="false">
      <c r="A1207" s="601"/>
      <c r="B1207" s="604" t="s">
        <v>2457</v>
      </c>
    </row>
    <row r="1208" customFormat="false" ht="15" hidden="false" customHeight="false" outlineLevel="0" collapsed="false">
      <c r="A1208" s="601"/>
      <c r="B1208" s="604" t="s">
        <v>2459</v>
      </c>
    </row>
    <row r="1209" customFormat="false" ht="15" hidden="false" customHeight="false" outlineLevel="0" collapsed="false">
      <c r="A1209" s="601"/>
      <c r="B1209" s="604" t="s">
        <v>3109</v>
      </c>
    </row>
    <row r="1210" customFormat="false" ht="15" hidden="false" customHeight="false" outlineLevel="0" collapsed="false">
      <c r="A1210" s="601"/>
      <c r="B1210" s="604" t="s">
        <v>3111</v>
      </c>
    </row>
    <row r="1211" customFormat="false" ht="15" hidden="false" customHeight="false" outlineLevel="0" collapsed="false">
      <c r="A1211" s="601"/>
      <c r="B1211" s="604" t="s">
        <v>3113</v>
      </c>
    </row>
    <row r="1212" customFormat="false" ht="15" hidden="false" customHeight="false" outlineLevel="0" collapsed="false">
      <c r="A1212" s="601"/>
      <c r="B1212" s="604" t="s">
        <v>3115</v>
      </c>
    </row>
    <row r="1213" customFormat="false" ht="15" hidden="false" customHeight="false" outlineLevel="0" collapsed="false">
      <c r="A1213" s="601"/>
      <c r="B1213" s="604" t="s">
        <v>3512</v>
      </c>
    </row>
    <row r="1214" customFormat="false" ht="15" hidden="false" customHeight="false" outlineLevel="0" collapsed="false">
      <c r="A1214" s="601"/>
      <c r="B1214" s="604" t="s">
        <v>454</v>
      </c>
    </row>
    <row r="1215" customFormat="false" ht="15" hidden="false" customHeight="false" outlineLevel="0" collapsed="false">
      <c r="A1215" s="601"/>
      <c r="B1215" s="604" t="s">
        <v>457</v>
      </c>
    </row>
    <row r="1216" customFormat="false" ht="15" hidden="false" customHeight="false" outlineLevel="0" collapsed="false">
      <c r="A1216" s="601"/>
      <c r="B1216" s="604" t="s">
        <v>3514</v>
      </c>
    </row>
    <row r="1217" customFormat="false" ht="15" hidden="false" customHeight="false" outlineLevel="0" collapsed="false">
      <c r="A1217" s="601"/>
      <c r="B1217" s="604" t="s">
        <v>3117</v>
      </c>
    </row>
    <row r="1218" customFormat="false" ht="15" hidden="false" customHeight="false" outlineLevel="0" collapsed="false">
      <c r="A1218" s="601"/>
      <c r="B1218" s="604" t="s">
        <v>3516</v>
      </c>
    </row>
    <row r="1219" customFormat="false" ht="15" hidden="false" customHeight="false" outlineLevel="0" collapsed="false">
      <c r="A1219" s="601"/>
      <c r="B1219" s="604" t="s">
        <v>3119</v>
      </c>
    </row>
    <row r="1220" customFormat="false" ht="15" hidden="false" customHeight="false" outlineLevel="0" collapsed="false">
      <c r="A1220" s="601"/>
      <c r="B1220" s="604" t="s">
        <v>1258</v>
      </c>
    </row>
    <row r="1221" customFormat="false" ht="15" hidden="false" customHeight="false" outlineLevel="0" collapsed="false">
      <c r="A1221" s="601"/>
      <c r="B1221" s="604" t="s">
        <v>1263</v>
      </c>
    </row>
    <row r="1222" customFormat="false" ht="15" hidden="false" customHeight="false" outlineLevel="0" collapsed="false">
      <c r="A1222" s="601"/>
      <c r="B1222" s="604" t="s">
        <v>1267</v>
      </c>
    </row>
    <row r="1223" customFormat="false" ht="15" hidden="false" customHeight="false" outlineLevel="0" collapsed="false">
      <c r="A1223" s="601"/>
      <c r="B1223" s="604" t="s">
        <v>2018</v>
      </c>
    </row>
    <row r="1224" customFormat="false" ht="15" hidden="false" customHeight="false" outlineLevel="0" collapsed="false">
      <c r="A1224" s="601"/>
      <c r="B1224" s="604" t="s">
        <v>3518</v>
      </c>
    </row>
    <row r="1225" customFormat="false" ht="15" hidden="false" customHeight="false" outlineLevel="0" collapsed="false">
      <c r="A1225" s="601"/>
      <c r="B1225" s="604" t="s">
        <v>2021</v>
      </c>
    </row>
    <row r="1226" customFormat="false" ht="15" hidden="false" customHeight="false" outlineLevel="0" collapsed="false">
      <c r="A1226" s="601"/>
      <c r="B1226" s="604" t="s">
        <v>2023</v>
      </c>
    </row>
    <row r="1227" customFormat="false" ht="15" hidden="false" customHeight="false" outlineLevel="0" collapsed="false">
      <c r="A1227" s="601"/>
      <c r="B1227" s="604" t="s">
        <v>2026</v>
      </c>
    </row>
    <row r="1228" customFormat="false" ht="15" hidden="false" customHeight="false" outlineLevel="0" collapsed="false">
      <c r="A1228" s="601"/>
      <c r="B1228" s="604" t="s">
        <v>2028</v>
      </c>
    </row>
    <row r="1229" customFormat="false" ht="15" hidden="false" customHeight="false" outlineLevel="0" collapsed="false">
      <c r="A1229" s="601"/>
      <c r="B1229" s="604" t="s">
        <v>2033</v>
      </c>
    </row>
    <row r="1230" customFormat="false" ht="15" hidden="false" customHeight="false" outlineLevel="0" collapsed="false">
      <c r="A1230" s="601"/>
      <c r="B1230" s="604" t="s">
        <v>2038</v>
      </c>
    </row>
    <row r="1231" customFormat="false" ht="15" hidden="false" customHeight="false" outlineLevel="0" collapsed="false">
      <c r="A1231" s="601"/>
      <c r="B1231" s="604" t="s">
        <v>2040</v>
      </c>
    </row>
    <row r="1232" customFormat="false" ht="15" hidden="false" customHeight="false" outlineLevel="0" collapsed="false">
      <c r="A1232" s="601"/>
      <c r="B1232" s="604" t="s">
        <v>3122</v>
      </c>
    </row>
    <row r="1233" customFormat="false" ht="15" hidden="false" customHeight="false" outlineLevel="0" collapsed="false">
      <c r="A1233" s="601"/>
      <c r="B1233" s="604" t="s">
        <v>2464</v>
      </c>
    </row>
    <row r="1234" customFormat="false" ht="15" hidden="false" customHeight="false" outlineLevel="0" collapsed="false">
      <c r="A1234" s="601"/>
      <c r="B1234" s="604" t="s">
        <v>2466</v>
      </c>
    </row>
    <row r="1235" customFormat="false" ht="15" hidden="false" customHeight="false" outlineLevel="0" collapsed="false">
      <c r="A1235" s="601"/>
      <c r="B1235" s="604" t="s">
        <v>438</v>
      </c>
    </row>
    <row r="1236" customFormat="false" ht="15" hidden="false" customHeight="false" outlineLevel="0" collapsed="false">
      <c r="A1236" s="601"/>
      <c r="B1236" s="604"/>
    </row>
    <row r="1237" customFormat="false" ht="15" hidden="false" customHeight="false" outlineLevel="0" collapsed="false">
      <c r="A1237" s="601"/>
      <c r="B1237" s="604"/>
    </row>
    <row r="1238" customFormat="false" ht="15" hidden="false" customHeight="false" outlineLevel="0" collapsed="false">
      <c r="A1238" s="601"/>
      <c r="B1238" s="604"/>
    </row>
    <row r="1239" customFormat="false" ht="15" hidden="false" customHeight="false" outlineLevel="0" collapsed="false">
      <c r="A1239" s="601"/>
      <c r="B1239" s="604"/>
    </row>
    <row r="1240" customFormat="false" ht="15" hidden="false" customHeight="false" outlineLevel="0" collapsed="false">
      <c r="A1240" s="601"/>
      <c r="B1240" s="604"/>
    </row>
    <row r="1241" customFormat="false" ht="15" hidden="false" customHeight="false" outlineLevel="0" collapsed="false">
      <c r="A1241" s="601"/>
      <c r="B1241" s="604"/>
    </row>
    <row r="1242" customFormat="false" ht="15" hidden="false" customHeight="false" outlineLevel="0" collapsed="false">
      <c r="A1242" s="601"/>
      <c r="B1242" s="604"/>
    </row>
    <row r="1243" customFormat="false" ht="15" hidden="false" customHeight="false" outlineLevel="0" collapsed="false">
      <c r="A1243" s="601"/>
      <c r="B1243" s="604"/>
    </row>
    <row r="1244" customFormat="false" ht="15" hidden="false" customHeight="false" outlineLevel="0" collapsed="false">
      <c r="A1244" s="601"/>
      <c r="B1244" s="604"/>
    </row>
    <row r="1245" customFormat="false" ht="15" hidden="false" customHeight="false" outlineLevel="0" collapsed="false">
      <c r="A1245" s="601"/>
      <c r="B1245" s="604"/>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2015-03-18T22:25:39Z</cp:lastPrinted>
  <dcterms:modified xsi:type="dcterms:W3CDTF">2015-05-11T09:55:14Z</dcterms:modified>
  <cp:revision>0</cp:revision>
  <dc:subject/>
  <dc:title>Feuille d'aide au calcul de l'IBMR</dc:title>
</cp:coreProperties>
</file>