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78023" sheetId="2" r:id="rId2"/>
    <sheet name="Mises à jour" sheetId="3" r:id="rId3"/>
  </sheets>
  <definedNames/>
  <calcPr calcId="145621"/>
</workbook>
</file>

<file path=xl/sharedStrings.xml><?xml version="1.0" encoding="utf-8"?>
<sst xmlns="http://schemas.openxmlformats.org/spreadsheetml/2006/main" count="6467" uniqueCount="5301">
  <si>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</si>
  <si>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</si>
  <si>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</si>
  <si>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</si>
  <si>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</si>
  <si>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</si>
  <si>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</si>
  <si>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</si>
  <si>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</si>
  <si>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</si>
  <si>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</si>
  <si>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</si>
  <si>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</si>
  <si>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</si>
  <si>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</si>
  <si>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</si>
  <si>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</si>
  <si>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</si>
  <si>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</si>
  <si>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</si>
  <si>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</si>
  <si>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</si>
  <si>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</si>
  <si>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</si>
  <si>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</si>
  <si>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</si>
  <si>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</si>
  <si>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</si>
  <si>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</si>
  <si>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</si>
  <si>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</si>
  <si>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</si>
  <si>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</si>
  <si>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</si>
  <si>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</si>
  <si>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</si>
  <si>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</si>
  <si>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</si>
  <si>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</si>
  <si>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</si>
  <si>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</si>
  <si>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</si>
  <si>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</si>
  <si>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</si>
  <si>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</si>
  <si>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</si>
  <si>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</si>
  <si>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</si>
  <si>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</si>
  <si>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</si>
  <si>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</si>
  <si>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</si>
  <si>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</si>
  <si>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</si>
  <si>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</si>
  <si>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</si>
  <si>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</si>
  <si>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</si>
  <si>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</si>
  <si>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</si>
  <si>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</si>
  <si>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</si>
  <si>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</si>
  <si>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</si>
  <si>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</si>
  <si>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</si>
  <si>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</si>
  <si>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</si>
  <si>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</si>
  <si>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</si>
  <si>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</si>
  <si>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</si>
  <si>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</si>
  <si>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</si>
  <si>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</si>
  <si>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</si>
  <si>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</si>
  <si>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</si>
  <si>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</si>
  <si>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</si>
  <si>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</si>
  <si>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</si>
  <si>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</si>
  <si>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</si>
  <si>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</si>
  <si>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</si>
  <si>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</si>
  <si>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</si>
  <si>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</si>
  <si>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</si>
  <si>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</si>
  <si>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</si>
  <si>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</si>
  <si>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</si>
  <si>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</si>
  <si>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</si>
  <si>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</si>
  <si>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</si>
  <si>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</si>
  <si>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</si>
  <si>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</si>
  <si>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</si>
  <si>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</si>
  <si>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</si>
  <si>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</si>
  <si>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</si>
  <si>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</si>
  <si>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</si>
  <si>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</si>
  <si>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</si>
  <si>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</si>
  <si>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</si>
  <si>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</si>
  <si>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</si>
  <si>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</si>
  <si>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</si>
  <si>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</si>
  <si>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</si>
  <si>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</si>
  <si>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</si>
  <si>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</si>
  <si>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</si>
  <si>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</si>
  <si>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</si>
  <si>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</si>
  <si>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</si>
  <si>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</si>
  <si>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</si>
  <si>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</si>
  <si>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</si>
  <si>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</si>
  <si>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</si>
  <si>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</si>
  <si>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</si>
  <si>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</si>
  <si>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</si>
  <si>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</si>
  <si>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</si>
  <si>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</si>
  <si>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</si>
  <si>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</si>
  <si>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</si>
  <si>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</si>
  <si>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</si>
  <si>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</si>
  <si>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</si>
  <si>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</si>
  <si>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</si>
  <si>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</si>
  <si>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</si>
  <si>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</si>
  <si>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</si>
  <si>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</si>
  <si>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</si>
  <si>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</si>
  <si>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</si>
  <si>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</si>
  <si>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</si>
  <si>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</si>
  <si>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</si>
  <si>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</si>
  <si>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</si>
  <si>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</si>
  <si>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</si>
  <si>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</si>
  <si>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</si>
  <si>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</si>
  <si>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</si>
  <si>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</si>
  <si>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</si>
  <si>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</si>
  <si>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</si>
  <si>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</si>
  <si>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</si>
  <si>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</si>
  <si>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</si>
  <si>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</si>
  <si>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</si>
  <si>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</si>
  <si>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</si>
  <si>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</si>
  <si>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</si>
  <si>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</si>
  <si>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</si>
  <si>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</si>
  <si>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</si>
  <si>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</si>
  <si>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</si>
  <si>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</si>
  <si>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</si>
  <si>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</si>
  <si>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</si>
  <si>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</si>
  <si>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</si>
  <si>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</si>
  <si>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</si>
  <si>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</si>
  <si>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</si>
  <si>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</si>
  <si>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</si>
  <si>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</si>
  <si>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</si>
  <si>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</si>
  <si>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</si>
  <si>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</si>
  <si>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</si>
  <si>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</si>
  <si>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</si>
  <si>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</si>
  <si>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</si>
  <si>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</si>
  <si>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</si>
  <si>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</si>
  <si>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</si>
  <si>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</si>
  <si>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</si>
  <si>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</si>
  <si>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</si>
  <si>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</si>
  <si>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</si>
  <si>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</si>
  <si>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</si>
  <si>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</si>
  <si>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</si>
  <si>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</si>
  <si>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</si>
  <si>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</si>
  <si>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</si>
  <si>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</si>
  <si>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</si>
  <si>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</si>
  <si>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</si>
  <si>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</si>
  <si>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</si>
  <si>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</si>
  <si>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</si>
  <si>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</si>
  <si>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</si>
  <si>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</si>
  <si>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</si>
  <si>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</si>
  <si>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</si>
  <si>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</si>
  <si>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</si>
  <si>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</si>
  <si>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</si>
  <si>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</si>
  <si>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</si>
  <si>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</si>
  <si>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</si>
  <si>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</si>
  <si>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</si>
  <si>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</si>
  <si>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</si>
  <si>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</si>
  <si>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</si>
  <si>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</si>
  <si>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</si>
  <si>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</si>
  <si>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</si>
  <si>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</si>
  <si>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</si>
  <si>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</si>
  <si>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</si>
  <si>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</si>
  <si>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</si>
  <si>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</si>
  <si>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</si>
  <si>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</si>
  <si>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</si>
  <si>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</si>
  <si>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</si>
  <si>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</si>
  <si>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</si>
  <si>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</si>
  <si>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</si>
  <si>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</si>
  <si>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</si>
  <si>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</si>
  <si>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</si>
  <si>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</si>
  <si>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</si>
  <si>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</si>
  <si>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</si>
  <si>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</si>
  <si>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</si>
  <si>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</si>
  <si>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</si>
  <si>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</si>
  <si>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</si>
  <si>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</si>
  <si>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</si>
  <si>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</si>
  <si>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</si>
  <si>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</si>
  <si>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</si>
  <si>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</si>
  <si>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</si>
  <si>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</si>
  <si>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</si>
  <si>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</si>
  <si>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</si>
  <si>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</si>
  <si>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</si>
  <si>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</si>
  <si>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</si>
  <si>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</si>
  <si>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</si>
  <si>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</si>
  <si>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</si>
  <si>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</si>
  <si>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</si>
  <si>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</si>
  <si>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</si>
  <si>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</si>
  <si>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</si>
  <si>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</si>
  <si>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</si>
  <si>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</si>
  <si>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</si>
  <si>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</si>
  <si>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</si>
  <si>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</si>
  <si>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</si>
  <si>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</si>
  <si>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</si>
  <si>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</si>
  <si>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</si>
  <si>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</si>
  <si>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</si>
  <si>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</si>
  <si>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</si>
  <si>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</si>
  <si>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</si>
  <si>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</si>
  <si>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</si>
  <si>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</si>
  <si>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</si>
  <si>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</si>
  <si>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</si>
  <si>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</si>
  <si>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</si>
  <si>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</si>
  <si>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</si>
  <si>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</si>
  <si>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</si>
  <si>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</si>
  <si>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</si>
  <si>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</si>
  <si>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</si>
  <si>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</si>
  <si>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</si>
  <si>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</si>
  <si>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</si>
  <si>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</si>
  <si>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</si>
  <si>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</si>
  <si>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</si>
  <si>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</si>
  <si>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</si>
  <si>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</si>
  <si>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</si>
  <si>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</si>
  <si>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</si>
  <si>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</si>
  <si>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</si>
  <si>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</si>
  <si>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</si>
  <si>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</si>
  <si>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</si>
  <si>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</si>
  <si>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</si>
  <si>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</si>
  <si>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</si>
  <si>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</si>
  <si>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</si>
  <si>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</si>
  <si>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</si>
  <si>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</si>
  <si>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</si>
  <si>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</si>
  <si>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</si>
  <si>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</si>
  <si>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</si>
  <si>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</si>
  <si>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</si>
  <si>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</si>
  <si>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</si>
  <si>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</si>
  <si>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</si>
  <si>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</si>
  <si>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</si>
  <si>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</si>
  <si>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</si>
  <si>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</si>
  <si>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</si>
  <si>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</si>
  <si>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</si>
  <si>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</si>
  <si>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</si>
  <si>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</si>
  <si>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</si>
  <si>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</si>
  <si>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</si>
  <si>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</si>
  <si>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</si>
  <si>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</si>
  <si>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</si>
  <si>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</si>
  <si>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</si>
  <si>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</si>
  <si>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</si>
  <si>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</si>
  <si>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</si>
  <si>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</si>
  <si>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</si>
  <si>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</si>
  <si>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</si>
  <si>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</si>
  <si>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</si>
  <si>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</si>
  <si>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</si>
  <si>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</si>
  <si>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</si>
  <si>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</si>
  <si>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</si>
  <si>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</si>
  <si>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</si>
  <si>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</si>
  <si>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</si>
  <si>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</si>
  <si>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</si>
  <si>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</si>
  <si>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</si>
  <si>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</si>
  <si>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</si>
  <si>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</si>
  <si>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</si>
  <si>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</si>
  <si>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</si>
  <si>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</si>
  <si>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</si>
  <si>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</si>
  <si>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</si>
  <si>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</si>
  <si>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</si>
  <si>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</si>
  <si>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</si>
  <si>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</si>
  <si>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</si>
  <si>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</si>
  <si>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</si>
  <si>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</si>
  <si>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</si>
  <si>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</si>
  <si>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</si>
  <si>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</si>
  <si>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</si>
  <si>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</si>
  <si>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</si>
  <si>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</si>
  <si>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</si>
  <si>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</si>
  <si>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</si>
  <si>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</si>
  <si>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</si>
  <si>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</si>
  <si>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</si>
  <si>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</si>
  <si>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</si>
  <si>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</si>
  <si>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</si>
  <si>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</si>
  <si>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</si>
  <si>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</si>
  <si>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</si>
  <si>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</si>
  <si>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</si>
  <si>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</si>
  <si>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</si>
  <si>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</si>
  <si>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</si>
  <si>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</si>
  <si>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</si>
  <si>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</si>
  <si>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</si>
  <si>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</si>
  <si>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</si>
  <si>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</si>
  <si>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</si>
  <si>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</si>
  <si>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</si>
  <si>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</si>
  <si>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</si>
  <si>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</si>
  <si>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</si>
  <si>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</si>
  <si>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</si>
  <si>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</si>
  <si>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</si>
  <si>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</si>
  <si>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</si>
  <si>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</si>
  <si>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</si>
  <si>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</si>
  <si>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</si>
  <si>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</si>
  <si>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</si>
  <si>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</si>
  <si>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</si>
  <si>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</si>
  <si>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</si>
  <si>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</si>
  <si>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</si>
  <si>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</si>
  <si>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</si>
  <si>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</si>
  <si>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</si>
  <si>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</si>
  <si>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</si>
  <si>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</si>
  <si>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</si>
  <si>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</si>
  <si>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</si>
  <si>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</si>
  <si>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</si>
  <si>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</si>
  <si>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</si>
  <si>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</si>
  <si>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</si>
  <si>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</si>
  <si>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</si>
  <si>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</si>
  <si>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</si>
  <si>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</si>
  <si>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</si>
  <si>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</si>
  <si>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</si>
  <si>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</si>
  <si>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</si>
  <si>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</si>
  <si>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</si>
  <si>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</si>
  <si>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</si>
  <si>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</si>
  <si>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</si>
  <si>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</si>
  <si>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</si>
  <si>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</si>
  <si>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</si>
  <si>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</si>
  <si>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</si>
  <si>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</si>
  <si>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</si>
  <si>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</si>
  <si>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</si>
  <si>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</si>
  <si>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</si>
  <si>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</si>
  <si>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</si>
  <si>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</si>
  <si>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</si>
  <si>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</si>
  <si>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</si>
  <si>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</si>
  <si>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</si>
  <si>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</si>
  <si>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</si>
  <si>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</si>
  <si>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</si>
  <si>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</si>
  <si>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</si>
  <si>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</si>
  <si>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</si>
  <si>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</si>
  <si>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</si>
  <si>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</si>
  <si>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</si>
  <si>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</si>
  <si>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</si>
  <si>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</si>
  <si>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</si>
  <si>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</si>
  <si>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</si>
  <si>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</si>
  <si>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</si>
  <si>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</si>
  <si>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</si>
  <si>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</si>
  <si>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</si>
  <si>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</si>
  <si>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</si>
  <si>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</si>
  <si>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</si>
  <si>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</si>
  <si>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</si>
  <si>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</si>
  <si>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</si>
  <si>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</si>
  <si>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</si>
  <si>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</si>
  <si>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</si>
  <si>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</si>
  <si>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</si>
  <si>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</si>
  <si>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</si>
  <si>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</si>
  <si>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</si>
  <si>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</si>
  <si>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</si>
  <si>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</si>
  <si>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</si>
  <si>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</si>
  <si>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</si>
  <si>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</si>
  <si>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</si>
  <si>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</si>
  <si>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</si>
  <si>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</si>
  <si>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</si>
  <si>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</si>
  <si>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</si>
  <si>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</si>
  <si>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</si>
  <si>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</si>
  <si>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</si>
  <si>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</si>
  <si>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</si>
  <si>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</si>
  <si>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</si>
  <si>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</si>
  <si>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</si>
  <si>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</si>
  <si>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</si>
  <si>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</si>
  <si>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</si>
  <si>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</si>
  <si>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</si>
  <si>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</si>
  <si>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</si>
  <si>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</si>
  <si>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</si>
  <si>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</si>
  <si>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</si>
  <si>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</si>
  <si>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</si>
  <si>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</si>
  <si>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</si>
  <si>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</si>
  <si>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</si>
  <si>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</si>
  <si>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</si>
  <si>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</si>
  <si>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</si>
  <si>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</si>
  <si>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</si>
  <si>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</si>
  <si>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</si>
  <si>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</si>
  <si>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</si>
  <si>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</si>
  <si>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</si>
  <si>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</si>
  <si>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</si>
  <si>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</si>
  <si>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</si>
  <si>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</si>
  <si>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</si>
  <si>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</si>
  <si>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</si>
  <si>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</si>
  <si>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</si>
  <si>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</si>
  <si>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</si>
  <si>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</si>
  <si>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</si>
  <si>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</si>
  <si>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</si>
  <si>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</si>
  <si>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</si>
  <si>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</si>
  <si>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</si>
  <si>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</si>
  <si>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</si>
  <si>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</si>
  <si>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</si>
  <si>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</si>
  <si>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</si>
  <si>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</si>
  <si>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</si>
  <si>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</si>
  <si>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</si>
  <si>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</si>
  <si>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</si>
  <si>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</si>
  <si>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</si>
  <si>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</si>
  <si>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</si>
  <si>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</si>
  <si>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</si>
  <si>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</si>
  <si>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</si>
  <si>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</si>
  <si>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</si>
  <si>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</si>
  <si>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</si>
  <si>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</si>
  <si>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</si>
  <si>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</si>
  <si>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</si>
  <si>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</si>
  <si>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</si>
  <si>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</si>
  <si>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</si>
  <si>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</si>
  <si>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</si>
  <si>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</si>
  <si>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</si>
  <si>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</si>
  <si>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</si>
  <si>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</si>
  <si>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</si>
  <si>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</si>
  <si>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</si>
  <si>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</si>
  <si>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</si>
  <si>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</si>
  <si>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</si>
  <si>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</si>
  <si>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</si>
  <si>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</si>
  <si>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</si>
  <si>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</si>
  <si>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</si>
  <si>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</si>
  <si>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</si>
  <si>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</si>
  <si>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</si>
  <si>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</si>
  <si>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</si>
  <si>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</si>
  <si>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</si>
  <si>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</si>
  <si>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</si>
  <si>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</si>
  <si>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</si>
  <si>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</si>
  <si>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</si>
  <si>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</si>
  <si>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</si>
  <si>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</si>
  <si>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</si>
  <si>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</si>
  <si>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</si>
  <si>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</si>
  <si>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</si>
  <si>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</si>
  <si>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</si>
  <si>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</si>
  <si>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</si>
  <si>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</si>
  <si>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</si>
  <si>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</si>
  <si>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</si>
  <si>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</si>
  <si>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</si>
  <si>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</si>
  <si>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</si>
  <si>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</si>
  <si>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</si>
  <si>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</si>
  <si>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</si>
  <si>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</si>
  <si>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</si>
  <si>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</si>
  <si>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</si>
  <si>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</si>
  <si>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</si>
  <si>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</si>
  <si>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</si>
  <si>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</si>
  <si>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</si>
  <si>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</si>
  <si>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</si>
  <si>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</si>
  <si>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</si>
  <si>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</si>
  <si>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</si>
  <si>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</si>
  <si>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</si>
  <si>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</si>
  <si>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</si>
  <si>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</si>
  <si>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</si>
  <si>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</si>
  <si>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</si>
  <si>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</si>
  <si>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</si>
  <si>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</si>
  <si>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</si>
  <si>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</si>
  <si>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</si>
  <si>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</si>
  <si>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</si>
  <si>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</si>
  <si>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</si>
  <si>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</si>
  <si>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</si>
  <si>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</si>
  <si>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</si>
  <si>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</si>
  <si>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</si>
  <si>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</si>
  <si>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</si>
  <si>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</si>
  <si>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</si>
  <si>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</si>
  <si>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</si>
  <si>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</si>
  <si>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</si>
  <si>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</si>
  <si>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</si>
  <si>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</si>
  <si>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</si>
  <si>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</si>
  <si>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</si>
  <si>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</si>
  <si>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</si>
  <si>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</si>
  <si>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</si>
  <si>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</si>
  <si>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</si>
  <si>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</si>
  <si>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</si>
  <si>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</si>
  <si>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</si>
  <si>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</si>
  <si>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</si>
  <si>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</si>
  <si>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</si>
  <si>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</si>
  <si>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</si>
  <si>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</si>
  <si>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</si>
  <si>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</si>
  <si>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</si>
  <si>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</si>
  <si>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</si>
  <si>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</si>
  <si>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</si>
  <si>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</si>
  <si>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</si>
  <si>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</si>
  <si>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</si>
  <si>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</si>
  <si>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</si>
  <si>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</si>
  <si>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</si>
  <si>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</si>
  <si>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</si>
  <si>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</si>
  <si>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</si>
  <si>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</si>
  <si>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</si>
  <si>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</si>
  <si>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</si>
  <si>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</si>
  <si>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</si>
  <si>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</si>
  <si>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</si>
  <si>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</si>
  <si>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</si>
  <si>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</si>
  <si>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</si>
  <si>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</si>
  <si>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</si>
  <si>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</si>
  <si>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</si>
  <si>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</si>
  <si>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</si>
  <si>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</si>
  <si>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</si>
  <si>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</si>
  <si>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</si>
  <si>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</si>
  <si>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</si>
  <si>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</si>
  <si>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</si>
  <si>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</si>
  <si>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</si>
  <si>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</si>
  <si>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</si>
  <si>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</si>
  <si>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</si>
  <si>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</si>
  <si>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</si>
  <si>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</si>
  <si>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</si>
  <si>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</si>
  <si>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</si>
  <si>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</si>
  <si>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</si>
  <si>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</si>
  <si>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</si>
  <si>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</si>
  <si>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</si>
  <si>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</si>
  <si>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</si>
  <si>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</si>
  <si>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</si>
  <si>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</si>
  <si>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</si>
  <si>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</si>
  <si>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</si>
  <si>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</si>
  <si>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</si>
  <si>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</si>
  <si>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</si>
  <si>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</si>
  <si>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</si>
  <si>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</si>
  <si>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</si>
  <si>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</si>
  <si>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</si>
  <si>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</si>
  <si>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</si>
  <si>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</si>
  <si>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</si>
  <si>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</si>
  <si>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</si>
  <si>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</si>
  <si>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</si>
  <si>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</si>
  <si>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</si>
  <si>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</si>
  <si>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</si>
  <si>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</si>
  <si>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</si>
  <si>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</si>
  <si>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</si>
  <si>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</si>
  <si>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</si>
  <si>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</si>
  <si>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</si>
  <si>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</si>
  <si>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</si>
  <si>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</si>
  <si>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</si>
  <si>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</si>
  <si>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</si>
  <si>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</si>
  <si>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</si>
  <si>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</si>
  <si>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</si>
  <si>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</si>
  <si>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</si>
  <si>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</si>
  <si>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</si>
  <si>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</si>
  <si>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</si>
  <si>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</si>
  <si>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</si>
  <si>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</si>
  <si>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</si>
  <si>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</si>
  <si>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</si>
  <si>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</si>
  <si>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</si>
  <si>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</si>
  <si>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</si>
  <si>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</si>
  <si>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</si>
  <si>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</si>
  <si>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</si>
  <si>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</si>
  <si>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</si>
  <si>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</si>
  <si>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</si>
  <si>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</si>
  <si>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</si>
  <si>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</si>
  <si>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</si>
  <si>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</si>
  <si>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</si>
  <si>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</si>
  <si>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</si>
  <si>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</si>
  <si>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</si>
  <si>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</si>
  <si>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</si>
  <si>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</si>
  <si>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</si>
  <si>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</si>
  <si>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</si>
  <si>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</si>
  <si>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</si>
  <si>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</si>
  <si>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</si>
  <si>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</si>
  <si>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</si>
  <si>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</si>
  <si>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</si>
  <si>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</si>
  <si>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</si>
  <si>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</si>
  <si>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</si>
  <si>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</si>
  <si>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</si>
  <si>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</si>
  <si>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</si>
  <si>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</si>
  <si>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</si>
  <si>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</si>
  <si>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</si>
  <si>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</si>
  <si>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</si>
  <si>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</si>
  <si>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</si>
  <si>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</si>
  <si>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</si>
  <si>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</si>
  <si>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</si>
  <si>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</si>
  <si>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</si>
  <si>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</si>
  <si>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</si>
  <si>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</si>
  <si>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</si>
  <si>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</si>
  <si>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</si>
  <si>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</si>
  <si>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</si>
  <si>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</si>
  <si>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</si>
  <si>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</si>
  <si>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</si>
  <si>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</si>
  <si>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</si>
  <si>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</si>
  <si>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</si>
  <si>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</si>
  <si>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</si>
  <si>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</si>
  <si>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</si>
  <si>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</si>
  <si>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</si>
  <si>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</si>
  <si>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</si>
  <si>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</si>
  <si>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</si>
  <si>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</si>
  <si>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</si>
  <si>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</si>
  <si>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</si>
  <si>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</si>
  <si>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</si>
  <si>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</si>
  <si>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</si>
  <si>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</si>
  <si>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</si>
  <si>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</si>
  <si>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</si>
  <si>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</si>
  <si>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</si>
  <si>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</si>
  <si>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</si>
  <si>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</si>
  <si>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</si>
  <si>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</si>
  <si>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</si>
  <si>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</si>
  <si>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</si>
  <si>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</si>
  <si>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</si>
  <si>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</si>
  <si>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</si>
  <si>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</si>
  <si>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</si>
  <si>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</si>
  <si>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</si>
  <si>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</si>
  <si>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</si>
  <si>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</si>
  <si>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</si>
  <si>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</si>
  <si>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</si>
  <si>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</si>
  <si>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</si>
  <si>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</si>
  <si>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</si>
  <si>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</si>
  <si>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</si>
  <si>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</si>
  <si>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</si>
  <si>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</si>
  <si>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</si>
  <si>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</si>
  <si>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</si>
  <si>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</si>
  <si>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</si>
  <si>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</si>
  <si>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</si>
  <si>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</si>
  <si>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</si>
  <si>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</si>
  <si>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</si>
  <si>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</si>
  <si>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</si>
  <si>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</si>
  <si>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</si>
  <si>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</si>
  <si>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</si>
  <si>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</si>
  <si>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</si>
  <si>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</si>
  <si>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</si>
  <si>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</si>
  <si>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</si>
  <si>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</si>
  <si>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</si>
  <si>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</si>
  <si>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</si>
  <si>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</si>
  <si>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</si>
  <si>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</si>
  <si>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</si>
  <si>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</si>
  <si>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</si>
  <si>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</si>
  <si>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</si>
  <si>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</si>
  <si>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</si>
  <si>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</si>
  <si>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</si>
  <si>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</si>
  <si>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</si>
  <si>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</si>
  <si>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</si>
  <si>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</si>
  <si>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</si>
  <si>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</si>
  <si>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</si>
  <si>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</si>
  <si>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</si>
  <si>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</si>
  <si>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</si>
  <si>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</si>
  <si>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</si>
  <si>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</si>
  <si>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</si>
  <si>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</si>
  <si>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</si>
  <si>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</si>
  <si>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</si>
  <si>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</si>
  <si>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</si>
  <si>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</si>
  <si>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</si>
  <si>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</si>
  <si>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</si>
  <si>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</si>
  <si>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</si>
  <si>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</si>
  <si>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</si>
  <si>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</si>
  <si>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</si>
  <si>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</si>
  <si>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</si>
  <si>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</si>
  <si>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</si>
  <si>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</si>
  <si>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</si>
  <si>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</si>
  <si>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</si>
  <si>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</si>
  <si>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</si>
  <si>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</si>
  <si>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</si>
  <si>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</si>
  <si>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</si>
  <si>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</si>
  <si>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</si>
  <si>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</si>
  <si>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</si>
  <si>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</si>
  <si>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</si>
  <si>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</si>
  <si>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</si>
  <si>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</si>
  <si>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</si>
  <si>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</si>
  <si>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</si>
  <si>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</si>
  <si>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</si>
  <si>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</si>
  <si>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</si>
  <si>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</si>
  <si>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</si>
  <si>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</si>
  <si>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</si>
  <si>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</si>
  <si>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</si>
  <si>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</si>
  <si>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</si>
  <si>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</si>
  <si>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</si>
  <si>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</si>
  <si>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</si>
  <si>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</si>
  <si>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</si>
  <si>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</si>
  <si>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</si>
  <si>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</si>
  <si>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</si>
  <si>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</si>
  <si>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</si>
  <si>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</si>
  <si>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</si>
  <si>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</si>
  <si>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</si>
  <si>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</si>
  <si>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</si>
  <si>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</si>
  <si>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</si>
  <si>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</si>
  <si>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</si>
  <si>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</si>
  <si>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</si>
  <si>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</si>
  <si>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</si>
  <si>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</si>
  <si>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</si>
  <si>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</si>
  <si>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</si>
  <si>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</si>
  <si>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</si>
  <si>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</si>
  <si>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</si>
  <si>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</si>
  <si>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</si>
  <si>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</si>
  <si>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</si>
  <si>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</si>
  <si>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</si>
  <si>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</si>
  <si>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</si>
  <si>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</si>
  <si>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</si>
  <si>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</si>
  <si>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</si>
  <si>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</si>
  <si>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</si>
  <si>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</si>
  <si>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</si>
  <si>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</si>
  <si>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</si>
  <si>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</si>
  <si>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</si>
  <si>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</si>
  <si>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</si>
  <si>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</si>
  <si>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</si>
  <si>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</si>
  <si>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</si>
  <si>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</si>
  <si>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</si>
  <si>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</si>
  <si>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</si>
  <si>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</si>
  <si>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</si>
  <si>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</si>
  <si>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</si>
  <si>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</si>
  <si>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</si>
  <si>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</si>
  <si>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</si>
  <si>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</si>
  <si>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</si>
  <si>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</si>
  <si>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</si>
  <si>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</si>
  <si>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</si>
  <si>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</si>
  <si>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</si>
  <si>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</si>
  <si>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</si>
  <si>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</si>
  <si>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</si>
  <si>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</si>
  <si>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</si>
  <si>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</si>
  <si>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</si>
  <si>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</si>
  <si>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</si>
  <si>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</si>
  <si>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</si>
  <si>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</si>
  <si>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</si>
  <si>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</si>
  <si>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</si>
  <si>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</si>
  <si>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</si>
  <si>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</si>
  <si>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</si>
  <si>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</si>
  <si>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</si>
  <si>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</si>
  <si>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</si>
  <si>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</si>
  <si>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</si>
  <si>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</si>
  <si>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</si>
  <si>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</si>
  <si>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</si>
  <si>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</si>
  <si>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</si>
  <si>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</si>
  <si>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</si>
  <si>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</si>
  <si>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</si>
  <si>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</si>
  <si>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</si>
  <si>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</si>
  <si>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</si>
  <si>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</si>
  <si>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</si>
  <si>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</si>
  <si>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</si>
  <si>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</si>
  <si>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</si>
  <si>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</si>
  <si>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</si>
  <si>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</si>
  <si>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</si>
  <si>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</si>
  <si>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</si>
  <si>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</si>
  <si>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</si>
  <si>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</si>
  <si>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</si>
  <si>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</si>
  <si>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</si>
  <si>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</si>
  <si>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</si>
  <si>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</si>
  <si>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</si>
  <si>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</si>
  <si>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</si>
  <si>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</si>
  <si>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</si>
  <si>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</si>
  <si>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</si>
  <si>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</si>
  <si>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</si>
  <si>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</si>
  <si>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</si>
  <si>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</si>
  <si>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</si>
  <si>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</si>
  <si>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</si>
  <si>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</si>
  <si>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</si>
  <si>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</si>
  <si>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</si>
  <si>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</si>
  <si>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</si>
  <si>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</si>
  <si>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</si>
  <si>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</si>
  <si>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</si>
  <si>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</si>
  <si>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</si>
  <si>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</si>
  <si>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</si>
  <si>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</si>
  <si>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</si>
  <si>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</si>
  <si>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</si>
  <si>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</si>
  <si>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</si>
  <si>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</si>
  <si>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</si>
  <si>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</si>
  <si>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</si>
  <si>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</si>
  <si>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</si>
  <si>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</si>
  <si>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</si>
  <si>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</si>
  <si>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</si>
  <si>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</si>
  <si>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</si>
  <si>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</si>
  <si>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</si>
  <si>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</si>
  <si>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</si>
  <si>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</si>
  <si>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</si>
  <si>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</si>
  <si>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</si>
  <si>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</si>
  <si>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</si>
  <si>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</si>
  <si>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</si>
  <si>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</si>
  <si>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</si>
  <si>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</si>
  <si>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</si>
  <si>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</si>
  <si>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</si>
  <si>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</si>
  <si>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</si>
  <si>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</si>
  <si>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</si>
  <si>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</si>
  <si>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</si>
  <si>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</si>
  <si>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</si>
  <si>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</si>
  <si>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</si>
  <si>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</si>
  <si>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</si>
  <si>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</si>
  <si>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</si>
  <si>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</si>
  <si>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</si>
  <si>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</si>
  <si>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</si>
  <si>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</si>
  <si>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</si>
  <si>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</si>
  <si>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</si>
  <si>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</si>
  <si>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</si>
  <si>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</si>
  <si>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</si>
  <si>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</si>
  <si>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</si>
  <si>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</si>
  <si>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</si>
  <si>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</si>
  <si>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</si>
  <si>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</si>
  <si>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</si>
  <si>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</si>
  <si>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</si>
  <si>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</si>
  <si>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</si>
  <si>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</si>
  <si>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</si>
  <si>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</si>
  <si>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</si>
  <si>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</si>
  <si>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</si>
  <si>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</si>
  <si>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</si>
  <si>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</si>
  <si>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</si>
  <si>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</si>
  <si>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</si>
  <si>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</si>
  <si>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</si>
  <si>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</si>
  <si>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</si>
  <si>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</si>
  <si>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</si>
  <si>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</si>
  <si>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</si>
  <si>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</si>
  <si>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</si>
  <si>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</si>
  <si>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</si>
  <si>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</si>
  <si>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</si>
  <si>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</si>
  <si>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</si>
  <si>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</si>
  <si>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</si>
  <si>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</si>
  <si>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</si>
  <si>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</si>
  <si>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</si>
  <si>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</si>
  <si>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</si>
  <si>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</si>
  <si>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</si>
  <si>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</si>
  <si>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</si>
  <si>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</si>
  <si>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</si>
  <si>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</si>
  <si>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</si>
  <si>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</si>
  <si>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</si>
  <si>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</si>
  <si>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</si>
  <si>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</si>
  <si>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</si>
  <si>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</si>
  <si>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</si>
  <si>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</si>
  <si>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</si>
  <si>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</si>
  <si>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</si>
  <si>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</si>
  <si>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</si>
  <si>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</si>
  <si>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</si>
  <si>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</si>
  <si>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</si>
  <si>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</si>
  <si>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</si>
  <si>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</si>
  <si>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</si>
  <si>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</si>
  <si>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</si>
  <si>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</si>
  <si>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</si>
  <si>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</si>
  <si>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</si>
  <si>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</si>
  <si>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</si>
  <si>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</si>
  <si>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</si>
  <si>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</si>
  <si>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</si>
  <si>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</si>
  <si>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</si>
  <si>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</si>
  <si>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</si>
  <si>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</si>
  <si>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</si>
  <si>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</si>
  <si>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</si>
  <si>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</si>
  <si>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</si>
  <si>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</si>
  <si>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</si>
  <si>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</si>
  <si>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</si>
  <si>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</si>
  <si>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</si>
  <si>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</si>
  <si>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</si>
  <si>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</si>
  <si>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</si>
  <si>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</si>
  <si>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</si>
  <si>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</si>
  <si>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</si>
  <si>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</si>
  <si>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</si>
  <si>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</si>
  <si>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</si>
  <si>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</si>
  <si>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</si>
  <si>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</si>
  <si>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</si>
  <si>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</si>
  <si>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</si>
  <si>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</si>
  <si>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</si>
  <si>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</si>
  <si>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</si>
  <si>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</si>
  <si>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</si>
  <si>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</si>
  <si>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</si>
  <si>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</si>
  <si>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</si>
  <si>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</si>
  <si>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</si>
  <si>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</si>
  <si>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</si>
  <si>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</si>
  <si>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</si>
  <si>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</si>
  <si>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</si>
  <si>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</si>
  <si>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</si>
  <si>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</si>
  <si>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</si>
  <si>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</si>
  <si>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</si>
  <si>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</si>
  <si>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</si>
  <si>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</si>
  <si>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</si>
  <si>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</si>
  <si>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</si>
  <si>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</si>
  <si>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</si>
  <si>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</si>
  <si>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</si>
  <si>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</si>
  <si>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</si>
  <si>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</si>
  <si>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</si>
  <si>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</si>
  <si>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</si>
  <si>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</si>
  <si>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</si>
  <si>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</si>
  <si>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</si>
  <si>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</si>
  <si>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</si>
  <si>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</si>
  <si>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</si>
  <si>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</si>
  <si>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</si>
  <si>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</si>
  <si>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</si>
  <si>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</si>
  <si>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</si>
  <si>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</si>
  <si>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</si>
  <si>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</si>
  <si>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</si>
  <si>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</si>
  <si>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</si>
  <si>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</si>
  <si>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</si>
  <si>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</si>
  <si>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</si>
  <si>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</si>
  <si>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</si>
  <si>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</si>
  <si>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</si>
  <si>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</si>
  <si>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</si>
  <si>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</si>
  <si>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</si>
  <si>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</si>
  <si>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</si>
  <si>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</si>
  <si>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</si>
  <si>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</si>
  <si>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</si>
  <si>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</si>
  <si>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</si>
  <si>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</si>
  <si>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</si>
  <si>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</si>
  <si>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</si>
  <si>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</si>
  <si>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</si>
  <si>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</si>
  <si>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</si>
  <si>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</si>
  <si>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</si>
  <si>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</si>
  <si>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</si>
  <si>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</si>
  <si>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</si>
  <si>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</si>
  <si>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</si>
  <si>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</si>
  <si>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</si>
  <si>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</si>
  <si>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</si>
  <si>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</si>
  <si>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</si>
  <si>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</si>
  <si>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</si>
  <si>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</si>
  <si>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</si>
  <si>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</si>
  <si>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</si>
  <si>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</si>
  <si>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</si>
  <si>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</si>
  <si>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</si>
  <si>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</si>
  <si>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</si>
  <si>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</si>
  <si>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</si>
  <si>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</si>
  <si>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</si>
  <si>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</si>
  <si>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</si>
  <si>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</si>
  <si>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</si>
  <si>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</si>
  <si>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</si>
  <si>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</si>
  <si>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</si>
  <si>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</si>
  <si>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</si>
  <si>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</si>
  <si>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</si>
  <si>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</si>
  <si>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</si>
  <si>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</si>
  <si>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</si>
  <si>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</si>
  <si>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</si>
  <si>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</si>
  <si>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</si>
  <si>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</si>
  <si>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</si>
  <si>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</si>
  <si>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</si>
  <si>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</si>
  <si>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</si>
  <si>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</si>
  <si>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</si>
  <si>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</si>
  <si>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</si>
  <si>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</si>
  <si>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</si>
  <si>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</si>
  <si>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</si>
  <si>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</si>
  <si>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</si>
  <si>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</si>
  <si>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</si>
  <si>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</si>
  <si>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</si>
  <si>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</si>
  <si>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</si>
  <si>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</si>
  <si>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</si>
  <si>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</si>
  <si>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</si>
  <si>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</si>
  <si>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</si>
  <si>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</si>
  <si>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</si>
  <si>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</si>
  <si>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</si>
  <si>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</si>
  <si>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</si>
  <si>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</si>
  <si>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</si>
  <si>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</si>
  <si>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</si>
  <si>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</si>
  <si>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</si>
  <si>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</si>
  <si>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</si>
  <si>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</si>
  <si>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</si>
  <si>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</si>
  <si>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</si>
  <si>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</si>
  <si>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</si>
  <si>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</si>
  <si>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</si>
  <si>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</si>
  <si>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</si>
  <si>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</si>
  <si>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</si>
  <si>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</si>
  <si>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</si>
  <si>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</si>
  <si>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</si>
  <si>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</si>
  <si>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</si>
  <si>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</si>
  <si>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</si>
  <si>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</si>
  <si>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</si>
  <si>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</si>
  <si>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</si>
  <si>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</si>
  <si>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</si>
  <si>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</si>
  <si>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</si>
  <si>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</si>
  <si>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</si>
  <si>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</si>
  <si>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</si>
  <si>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</si>
  <si>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</si>
  <si>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</si>
  <si>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</si>
  <si>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</si>
  <si>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</si>
  <si>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</si>
  <si>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</si>
  <si>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</si>
  <si>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</si>
  <si>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</si>
  <si>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</si>
  <si>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</si>
  <si>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</si>
  <si>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</si>
  <si>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</si>
  <si>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</si>
  <si>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</si>
  <si>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</si>
  <si>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</si>
  <si>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</si>
  <si>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</si>
  <si>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</si>
  <si>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</si>
  <si>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</si>
  <si>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</si>
  <si>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</si>
  <si>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</si>
  <si>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</si>
  <si>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</si>
  <si>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</si>
  <si>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</si>
  <si>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</si>
  <si>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</si>
  <si>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</si>
  <si>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</si>
  <si>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</si>
  <si>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</si>
  <si>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</si>
  <si>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</si>
  <si>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</si>
  <si>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</si>
  <si>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</si>
  <si>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</si>
  <si>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</si>
  <si>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</si>
  <si>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</si>
  <si>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</si>
  <si>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</si>
  <si>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</si>
  <si>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</si>
  <si>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</si>
  <si>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</si>
  <si>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</si>
  <si>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</si>
  <si>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</si>
  <si>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</si>
  <si>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</si>
  <si>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</si>
  <si>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</si>
  <si>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</si>
  <si>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</si>
  <si>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</si>
  <si>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</si>
  <si>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</si>
  <si>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</si>
  <si>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</si>
  <si>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</si>
  <si>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</si>
  <si>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</si>
  <si>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</si>
  <si>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</si>
  <si>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</si>
  <si>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</si>
  <si>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</si>
  <si>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</si>
  <si>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</si>
  <si>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</si>
  <si>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</si>
  <si>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</si>
  <si>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</si>
  <si>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</si>
  <si>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</si>
  <si>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</si>
  <si>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</si>
  <si>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</si>
  <si>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</si>
  <si>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</si>
  <si>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</si>
  <si>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</si>
  <si>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</si>
  <si>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</si>
  <si>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</si>
  <si>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</si>
  <si>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</si>
  <si>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</si>
  <si>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</si>
  <si>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</si>
  <si>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</si>
  <si>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</si>
  <si>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</si>
  <si>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</si>
  <si>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</si>
  <si>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</si>
  <si>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</si>
  <si>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</si>
  <si>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</si>
  <si>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</si>
  <si>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</si>
  <si>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</si>
  <si>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</si>
  <si>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</si>
  <si>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</si>
  <si>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</si>
  <si>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</si>
  <si>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</si>
  <si>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</si>
  <si>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</si>
  <si>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</si>
  <si>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</si>
  <si>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</si>
  <si>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</si>
  <si>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</si>
  <si>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</si>
  <si>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</si>
  <si>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</si>
  <si>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</si>
  <si>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</si>
  <si>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</si>
  <si>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</si>
  <si>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</si>
  <si>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</si>
  <si>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</si>
  <si>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</si>
  <si>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</si>
  <si>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</si>
  <si>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</si>
  <si>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</si>
  <si>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</si>
  <si>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</si>
  <si>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</si>
  <si>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</si>
  <si>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</si>
  <si>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</si>
  <si>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</si>
  <si>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</si>
  <si>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</si>
  <si>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</si>
  <si>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</si>
  <si>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</si>
  <si>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</si>
  <si>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</si>
  <si>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</si>
  <si>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</si>
  <si>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</si>
  <si>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</si>
  <si>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</si>
  <si>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</si>
  <si>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</si>
  <si>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</si>
  <si>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</si>
  <si>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</si>
  <si>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</si>
  <si>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</si>
  <si>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</si>
  <si>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</si>
  <si>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</si>
  <si>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</si>
  <si>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</si>
  <si>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</si>
  <si>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</si>
  <si>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</si>
  <si>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</si>
  <si>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</si>
  <si>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</si>
  <si>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</si>
  <si>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</si>
  <si>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</si>
  <si>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</si>
  <si>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</si>
  <si>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</si>
  <si>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</si>
  <si>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</si>
  <si>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</si>
  <si>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</si>
  <si>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</si>
  <si>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</si>
  <si>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</si>
  <si>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</si>
  <si>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</si>
  <si>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</si>
  <si>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</si>
  <si>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</si>
  <si>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</si>
  <si>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</si>
  <si>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</si>
  <si>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</si>
  <si>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</si>
  <si>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</si>
  <si>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</si>
  <si>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</si>
  <si>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</si>
  <si>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</si>
  <si>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</si>
  <si>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</si>
  <si>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</si>
  <si>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</si>
  <si>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</si>
  <si>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</si>
  <si>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</si>
  <si>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</si>
  <si>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</si>
  <si>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</si>
  <si>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</si>
  <si>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</si>
  <si>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</si>
  <si>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</si>
  <si>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</si>
  <si>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</si>
  <si>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</si>
  <si>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</si>
  <si>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</si>
  <si>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</si>
  <si>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</si>
  <si>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</si>
  <si>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</si>
  <si>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</si>
  <si>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</si>
  <si>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</si>
  <si>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</si>
  <si>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</si>
  <si>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</si>
  <si>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</si>
  <si>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</si>
  <si>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</si>
  <si>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</si>
  <si>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</si>
  <si>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</si>
  <si>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</si>
  <si>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</si>
  <si>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</si>
  <si>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</si>
  <si>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</si>
  <si>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</si>
  <si>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</si>
  <si>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</si>
  <si>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</si>
  <si>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</si>
  <si>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</si>
  <si>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</si>
  <si>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</si>
  <si>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</si>
  <si>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</si>
  <si>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</si>
  <si>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</si>
  <si>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</si>
  <si>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</si>
  <si>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</si>
  <si>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</si>
  <si>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</si>
  <si>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</si>
  <si>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</si>
  <si>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</si>
  <si>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</si>
  <si>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</si>
  <si>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</si>
  <si>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</si>
  <si>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</si>
  <si>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</si>
  <si>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</si>
  <si>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</si>
  <si>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</si>
  <si>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</si>
  <si>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</si>
  <si>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</si>
  <si>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</si>
  <si>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</si>
  <si>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</si>
  <si>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</si>
  <si>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</si>
  <si>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</si>
  <si>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</si>
  <si>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</si>
  <si>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</si>
  <si>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</si>
  <si>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</si>
  <si>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</si>
  <si>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</si>
  <si>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</si>
  <si>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</si>
  <si>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</si>
  <si>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</si>
  <si>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</si>
  <si>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</si>
  <si>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</si>
  <si>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</si>
  <si>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</si>
  <si>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</si>
  <si>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</si>
  <si>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</si>
  <si>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</si>
  <si>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</si>
  <si>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</si>
  <si>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</si>
  <si>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</si>
  <si>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</si>
  <si>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</si>
  <si>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</si>
  <si>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</si>
  <si>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</si>
  <si>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</si>
  <si>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</si>
  <si>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</si>
  <si>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</si>
  <si>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</si>
  <si>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</si>
  <si>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</si>
  <si>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</si>
  <si>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</si>
  <si>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</si>
  <si>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</si>
  <si>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</si>
  <si>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</si>
  <si>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</si>
  <si>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</si>
  <si>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</si>
  <si>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</si>
  <si>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</si>
  <si>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</si>
  <si>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</si>
  <si>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</si>
  <si>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</si>
  <si>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</si>
  <si>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</si>
  <si>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</si>
  <si>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</si>
  <si>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</si>
  <si>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</si>
  <si>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</si>
  <si>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</si>
  <si>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</si>
  <si>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</si>
  <si>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</si>
  <si>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</si>
  <si>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</si>
  <si>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</si>
  <si>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</si>
  <si>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</si>
  <si>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</si>
  <si>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</si>
  <si>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</si>
  <si>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</si>
  <si>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</si>
  <si>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</si>
  <si>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</si>
  <si>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</si>
  <si>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</si>
  <si>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</si>
  <si>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</si>
  <si>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</si>
  <si>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</si>
  <si>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</si>
  <si>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</si>
  <si>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</si>
  <si>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</si>
  <si>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</si>
  <si>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</si>
  <si>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</si>
  <si>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</si>
  <si>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</si>
  <si>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</si>
  <si>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</si>
  <si>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</si>
  <si>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</si>
  <si>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</si>
  <si>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</si>
  <si>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</si>
  <si>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</si>
  <si>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</si>
  <si>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</si>
  <si>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</si>
  <si>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</si>
  <si>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</si>
  <si>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</si>
  <si>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</si>
  <si>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</si>
  <si>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</si>
  <si>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</si>
  <si>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</si>
  <si>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</si>
  <si>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</si>
  <si>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</si>
  <si>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</si>
  <si>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</si>
  <si>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</si>
  <si>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</si>
  <si>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</si>
  <si>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</si>
  <si>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</si>
  <si>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</si>
  <si>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</si>
  <si>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</si>
  <si>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</si>
  <si>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</si>
  <si>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</si>
  <si>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</si>
  <si>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</si>
  <si>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</si>
  <si>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</si>
  <si>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</si>
  <si>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</si>
  <si>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</si>
  <si>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</si>
  <si>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</si>
  <si>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</si>
  <si>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</si>
  <si>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</si>
  <si>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</si>
  <si>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</si>
  <si>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</si>
  <si>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</si>
  <si>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</si>
  <si>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</si>
  <si>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</si>
  <si>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</si>
  <si>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</si>
  <si>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</si>
  <si>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</si>
  <si>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</si>
  <si>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</si>
  <si>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</si>
  <si>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</si>
  <si>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</si>
  <si>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</si>
  <si>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</si>
  <si>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</si>
  <si>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</si>
  <si>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</si>
  <si>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</si>
  <si>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</si>
  <si>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</si>
  <si>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</si>
  <si>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</si>
  <si>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</si>
  <si>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</si>
  <si>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</si>
  <si>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</si>
  <si>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</si>
  <si>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</si>
  <si>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</si>
  <si>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</si>
  <si>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</si>
  <si>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</si>
  <si>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</si>
  <si>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</si>
  <si>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</si>
  <si>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</si>
  <si>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</si>
  <si>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</si>
  <si>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</si>
  <si>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</si>
  <si>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</si>
  <si>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</si>
  <si>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</si>
  <si>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</si>
  <si>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</si>
  <si>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</si>
  <si>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</si>
  <si>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</si>
  <si>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</si>
  <si>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</si>
  <si>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</si>
  <si>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</si>
  <si>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</si>
  <si>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</si>
  <si>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</si>
  <si>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</si>
  <si>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</si>
  <si>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</si>
  <si>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</si>
  <si>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</si>
  <si>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</si>
  <si>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</si>
  <si>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</si>
  <si>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</si>
  <si>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</si>
  <si>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</si>
  <si>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</si>
  <si>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</si>
  <si>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</si>
  <si>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</si>
  <si>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</si>
  <si>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</si>
  <si>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</si>
  <si>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</si>
  <si>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</si>
  <si>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</si>
  <si>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</si>
  <si>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</si>
  <si>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</si>
  <si>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</si>
  <si>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</si>
  <si>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</si>
  <si>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</si>
  <si>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</si>
  <si>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</si>
  <si>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</si>
  <si>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</si>
  <si>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</si>
  <si>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</si>
  <si>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</si>
  <si>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</si>
  <si>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</si>
  <si>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</si>
  <si>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</si>
  <si>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</si>
  <si>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</si>
  <si>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</si>
  <si>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</si>
  <si>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</si>
  <si>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</si>
  <si>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</si>
  <si>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</si>
  <si>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</si>
  <si>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</si>
  <si>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</si>
  <si>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</si>
  <si>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</si>
  <si>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</si>
  <si>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</si>
  <si>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</si>
  <si>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</si>
  <si>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</si>
  <si>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</si>
  <si>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</si>
  <si>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</si>
  <si>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</si>
  <si>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</si>
  <si>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</si>
  <si>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</si>
  <si>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</si>
  <si>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</si>
  <si>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</si>
  <si>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</si>
  <si>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</si>
  <si>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</si>
  <si>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</si>
  <si>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</si>
  <si>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</si>
  <si>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</si>
  <si>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</si>
  <si>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</si>
  <si>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</si>
  <si>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</si>
  <si>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</si>
  <si>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</si>
  <si>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</si>
  <si>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</si>
  <si>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</si>
  <si>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</si>
  <si>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</si>
  <si>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</si>
  <si>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</si>
  <si>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</si>
  <si>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</si>
  <si>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</si>
  <si>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</si>
  <si>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</si>
  <si>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</si>
  <si>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</si>
  <si>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</si>
  <si>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</si>
  <si>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</si>
  <si>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</si>
  <si>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</si>
  <si>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</si>
  <si>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</si>
  <si>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</si>
  <si>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</si>
  <si>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</si>
  <si>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</si>
  <si>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</si>
  <si>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</si>
  <si>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</si>
  <si>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</si>
  <si>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</si>
  <si>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</si>
  <si>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</si>
  <si>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</si>
  <si>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</si>
  <si>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</si>
  <si>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</si>
  <si>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</si>
  <si>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</si>
  <si>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</si>
  <si>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</si>
  <si>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</si>
  <si>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</si>
  <si>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</si>
  <si>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</si>
  <si>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</si>
  <si>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</si>
  <si>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</si>
  <si>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</si>
  <si>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</si>
  <si>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</si>
  <si>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</si>
  <si>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</si>
  <si>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</si>
  <si>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</si>
  <si>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</si>
  <si>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</si>
  <si>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</si>
  <si>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</si>
  <si>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</si>
  <si>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</si>
  <si>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</si>
  <si>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</si>
  <si>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</si>
  <si>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</si>
  <si>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</si>
  <si>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</si>
  <si>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</si>
  <si>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</si>
  <si>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</si>
  <si>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</si>
  <si>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</si>
  <si>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</si>
  <si>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</si>
  <si>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</si>
  <si>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</si>
  <si>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</si>
  <si>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</si>
  <si>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</si>
  <si>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</si>
  <si>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</si>
  <si>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</si>
  <si>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</si>
  <si>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</si>
  <si>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</si>
  <si>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</si>
  <si>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</si>
  <si>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</si>
  <si>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</si>
  <si>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</si>
  <si>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</si>
  <si>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</si>
  <si>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</si>
  <si>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</si>
  <si>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</si>
  <si>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</si>
  <si>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</si>
  <si>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</si>
  <si>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</si>
  <si>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</si>
  <si>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</si>
  <si>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</si>
  <si>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</si>
  <si>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</si>
  <si>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</si>
  <si>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</si>
  <si>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</si>
  <si>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</si>
  <si>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</si>
  <si>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</si>
  <si>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</si>
  <si>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</si>
  <si>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</si>
  <si>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</si>
  <si>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</si>
  <si>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</si>
  <si>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</si>
  <si>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</si>
  <si>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</si>
  <si>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</si>
  <si>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</si>
  <si>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</si>
  <si>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</si>
  <si>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</si>
  <si>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</si>
  <si>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</si>
  <si>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</si>
  <si>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</si>
  <si>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</si>
  <si>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</si>
  <si>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</si>
  <si>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</si>
  <si>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</si>
  <si>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</si>
  <si>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</si>
  <si>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</si>
  <si>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</si>
  <si>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</si>
  <si>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</si>
  <si>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</si>
  <si>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</si>
  <si>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</si>
  <si>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</si>
  <si>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</si>
  <si>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</si>
  <si>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</si>
  <si>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</si>
  <si>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</si>
  <si>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</si>
  <si>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</si>
  <si>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</si>
  <si>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</si>
  <si>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</si>
  <si>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</si>
  <si>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</si>
  <si>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</si>
  <si>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</si>
  <si>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</si>
  <si>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</si>
  <si>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</si>
  <si>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</si>
  <si>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</si>
  <si>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</si>
  <si>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</si>
  <si>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</si>
  <si>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</si>
  <si>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</si>
  <si>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</si>
  <si>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</si>
  <si>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</si>
  <si>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</si>
  <si>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</si>
  <si>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</si>
  <si>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</si>
  <si>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</si>
  <si>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</si>
  <si>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</si>
  <si>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</si>
  <si>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</si>
  <si>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</si>
  <si>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</si>
  <si>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</si>
  <si>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</si>
  <si>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</si>
  <si>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</si>
  <si>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</si>
  <si>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</si>
  <si>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</si>
  <si>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</si>
  <si>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</si>
  <si>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</si>
  <si>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</si>
  <si>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</si>
  <si>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</si>
  <si>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</si>
  <si>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</si>
  <si>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</si>
  <si>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</si>
  <si>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</si>
  <si>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</si>
  <si>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</si>
  <si>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</si>
  <si>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</si>
  <si>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</si>
  <si>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</si>
  <si>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</si>
  <si>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</si>
  <si>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</si>
  <si>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</si>
  <si>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</si>
  <si>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</si>
  <si>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</si>
  <si>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</si>
  <si>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</si>
  <si>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</si>
  <si>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</si>
  <si>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</si>
  <si>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</si>
  <si>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</si>
  <si>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</si>
  <si>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</si>
  <si>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</si>
  <si>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</si>
  <si>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</si>
  <si>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</si>
  <si>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</si>
  <si>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</si>
  <si>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</si>
  <si>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</si>
  <si>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</si>
  <si>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</si>
  <si>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</si>
  <si>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</si>
  <si>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</si>
  <si>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</si>
  <si>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</si>
  <si>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</si>
  <si>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</si>
  <si>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</si>
  <si>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</si>
  <si>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</si>
  <si>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</si>
  <si>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</si>
  <si>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</si>
  <si>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</si>
  <si>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</si>
  <si>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</si>
  <si>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</si>
  <si>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</si>
  <si>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</si>
  <si>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</si>
  <si>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</si>
  <si>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</si>
  <si>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</si>
  <si>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</si>
  <si>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</si>
  <si>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</si>
  <si>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</si>
  <si>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</si>
  <si>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</si>
  <si>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</si>
  <si>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</si>
  <si>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</si>
  <si>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</si>
  <si>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</si>
  <si>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</si>
  <si>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</si>
  <si>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</si>
  <si>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</si>
  <si>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</si>
  <si>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</si>
  <si>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</si>
  <si>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</si>
  <si>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</si>
  <si>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</si>
  <si>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</si>
  <si>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</si>
  <si>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</si>
  <si>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</si>
  <si>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</si>
  <si>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</si>
  <si>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</si>
  <si>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</si>
  <si>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</si>
  <si>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</si>
  <si>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</si>
  <si>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</si>
  <si>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</si>
  <si>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</si>
  <si>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</si>
  <si>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</si>
  <si>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</si>
  <si>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</si>
  <si>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</si>
  <si>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</si>
  <si>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</si>
  <si>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</si>
  <si>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</si>
  <si>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</si>
  <si>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</si>
  <si>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</si>
  <si>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</si>
  <si>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</si>
  <si>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</si>
  <si>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</si>
  <si>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</si>
  <si>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</si>
  <si>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</si>
  <si>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</si>
  <si>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</si>
  <si>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</si>
  <si>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</si>
  <si>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</si>
  <si>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</si>
  <si>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</si>
  <si>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</si>
  <si>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</si>
  <si>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</si>
  <si>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</si>
  <si>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</si>
  <si>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</si>
  <si>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</si>
  <si>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</si>
  <si>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</si>
  <si>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</si>
  <si>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</si>
  <si>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</si>
  <si>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</si>
  <si>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</si>
  <si>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</si>
  <si>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</si>
  <si>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</si>
  <si>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</si>
  <si>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</si>
  <si>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</si>
  <si>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</si>
  <si>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</si>
  <si>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</si>
  <si>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</si>
  <si>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</si>
  <si>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</si>
  <si>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</si>
  <si>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</si>
  <si>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</si>
  <si>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</si>
  <si>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</si>
  <si>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</si>
  <si>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</si>
  <si>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</si>
  <si>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</si>
  <si>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</si>
  <si>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</si>
  <si>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</si>
  <si>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</si>
  <si>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</si>
  <si>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</si>
  <si>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</si>
  <si>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</si>
  <si>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</si>
  <si>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</si>
  <si>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</si>
  <si>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</si>
  <si>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</si>
  <si>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</si>
  <si>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</si>
  <si>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</si>
  <si>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</si>
  <si>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</si>
  <si>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</si>
  <si>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</si>
  <si>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</si>
  <si>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</si>
  <si>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</si>
  <si>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</si>
  <si>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</si>
  <si>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</si>
  <si>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</si>
  <si>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</si>
  <si>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</si>
  <si>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</si>
  <si>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</si>
  <si>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</si>
  <si>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</si>
  <si>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</si>
  <si>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</si>
  <si>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</si>
  <si>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</si>
  <si>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</si>
  <si>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</si>
  <si>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</si>
  <si>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</si>
  <si>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</si>
  <si>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</si>
  <si>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</si>
  <si>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</si>
  <si>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</si>
  <si>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</si>
  <si>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</si>
  <si>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</si>
  <si>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</si>
  <si>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</si>
  <si>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</si>
  <si>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</si>
  <si>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</si>
  <si>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</si>
  <si>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</si>
  <si>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</si>
  <si>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</si>
  <si>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</si>
  <si>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</si>
  <si>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</si>
  <si>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</si>
  <si>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</si>
  <si>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</si>
  <si>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</si>
  <si>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</si>
  <si>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</si>
  <si>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</si>
  <si>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</si>
  <si>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</si>
  <si>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</si>
  <si>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</si>
  <si>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</si>
  <si>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</si>
  <si>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</si>
  <si>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</si>
  <si>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</si>
  <si>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</si>
  <si>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</si>
  <si>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</si>
  <si>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</si>
  <si>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</si>
  <si>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</si>
  <si>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</si>
  <si>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</si>
  <si>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</si>
  <si>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</si>
  <si>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</si>
  <si>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</si>
  <si>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</si>
  <si>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</si>
  <si>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</si>
  <si>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</si>
  <si>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</si>
  <si>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</si>
  <si>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</si>
  <si>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</si>
  <si>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</si>
  <si>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</si>
  <si>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</si>
  <si>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</si>
  <si>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</si>
  <si>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</si>
  <si>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</si>
  <si>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</si>
  <si>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</si>
  <si>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</si>
  <si>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</si>
  <si>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</si>
  <si>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</si>
  <si>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</si>
  <si>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</si>
  <si>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</si>
  <si>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</si>
  <si>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</si>
  <si>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</si>
  <si>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</si>
  <si>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</si>
  <si>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</si>
  <si>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</si>
  <si>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</si>
  <si>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</si>
  <si>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</si>
  <si>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</si>
  <si>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</si>
  <si>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</si>
  <si>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</si>
  <si>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</si>
  <si>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</si>
  <si>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</si>
  <si>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</si>
  <si>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</si>
  <si>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</si>
  <si>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</si>
  <si>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</si>
  <si>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</si>
  <si>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</si>
  <si>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</si>
  <si>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</si>
  <si>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</si>
  <si>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</si>
  <si>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</si>
  <si>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</si>
  <si>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</si>
  <si>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</si>
  <si>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</si>
  <si>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</si>
  <si>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</si>
  <si>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</si>
  <si>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</si>
  <si>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</si>
  <si>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</si>
  <si>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</si>
  <si>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</si>
  <si>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</si>
  <si>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</si>
  <si>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</si>
  <si>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</si>
  <si>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</si>
  <si>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</si>
  <si>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</si>
  <si>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</si>
  <si>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</si>
  <si>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</si>
  <si>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</si>
  <si>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</si>
  <si>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</si>
  <si>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</si>
  <si>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</si>
  <si>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</si>
  <si>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</si>
  <si>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</si>
  <si>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</si>
  <si>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</si>
  <si>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</si>
  <si>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</si>
  <si>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</si>
  <si>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</si>
  <si>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</si>
  <si>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</si>
  <si>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</si>
  <si>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</si>
  <si>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</si>
  <si>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</si>
  <si>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</si>
  <si>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</si>
  <si>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</si>
  <si>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</si>
  <si>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</si>
  <si>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</si>
  <si>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</si>
  <si>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</si>
  <si>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</si>
  <si>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</si>
  <si>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</si>
  <si>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</si>
  <si>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</si>
  <si>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</si>
  <si>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</si>
  <si>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</si>
  <si>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</si>
  <si>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</si>
  <si>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</si>
  <si>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</si>
  <si>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</si>
  <si>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</si>
  <si>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</si>
  <si>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</si>
  <si>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</si>
  <si>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</si>
  <si>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</si>
  <si>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</si>
  <si>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</si>
  <si>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</si>
  <si>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</si>
  <si>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</si>
  <si>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</si>
  <si>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</si>
  <si>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</si>
  <si>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</si>
  <si>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</si>
  <si>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</si>
  <si>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</si>
  <si>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</si>
  <si>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</si>
  <si>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</si>
  <si>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</si>
  <si>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</si>
  <si>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</si>
  <si>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</si>
  <si>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</si>
  <si>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</si>
  <si>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</si>
  <si>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</si>
  <si>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</si>
  <si>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</si>
  <si>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</si>
  <si>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</si>
  <si>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</si>
  <si>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</si>
  <si>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</si>
  <si>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</si>
  <si>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</si>
  <si>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</si>
  <si>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</si>
  <si>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</si>
  <si>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</si>
  <si>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</si>
  <si>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</si>
  <si>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</si>
  <si>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</si>
  <si>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</si>
  <si>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</si>
  <si>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</si>
  <si>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</si>
  <si>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</si>
  <si>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</si>
  <si>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</si>
  <si>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</si>
  <si>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</si>
  <si>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</si>
  <si>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</si>
  <si>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</si>
  <si>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</si>
  <si>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</si>
  <si>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</si>
  <si>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</si>
  <si>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</si>
  <si>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</si>
  <si>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</si>
  <si>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</si>
  <si>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</si>
  <si>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</si>
  <si>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</si>
  <si>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</si>
  <si>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</si>
  <si>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</si>
  <si>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</si>
  <si>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</si>
  <si>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</si>
  <si>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</si>
  <si>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</si>
  <si>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</si>
  <si>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</si>
  <si>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</si>
  <si>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</si>
  <si>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</si>
  <si>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</si>
  <si>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</si>
  <si>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</si>
  <si>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</si>
  <si>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</si>
  <si>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</si>
  <si>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</si>
  <si>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</si>
  <si>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</si>
  <si>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</si>
  <si>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</si>
  <si>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</si>
  <si>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</si>
  <si>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</si>
  <si>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</si>
  <si>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</si>
  <si>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</si>
  <si>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</si>
  <si>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</si>
  <si>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</si>
  <si>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</si>
  <si>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</si>
  <si>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</si>
  <si>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</si>
  <si>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</si>
  <si>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</si>
  <si>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</si>
  <si>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</si>
  <si>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</si>
  <si>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</si>
  <si>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</si>
  <si>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</si>
  <si>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</si>
  <si>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</si>
  <si>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</si>
  <si>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</si>
  <si>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</si>
  <si>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</si>
  <si>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</si>
  <si>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</si>
  <si>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</si>
  <si>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</si>
  <si>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</si>
  <si>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</si>
  <si>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</si>
  <si>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</si>
  <si>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</si>
  <si>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</si>
  <si>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</si>
  <si>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</si>
  <si>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</si>
  <si>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</si>
  <si>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</si>
  <si>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</si>
  <si>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</si>
  <si>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</si>
  <si>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</si>
  <si>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</si>
  <si>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</si>
  <si>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</si>
  <si>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</si>
  <si>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</si>
  <si>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</si>
  <si>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</si>
  <si>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</si>
  <si>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</si>
  <si>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</si>
  <si>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</si>
  <si>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</si>
  <si>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</si>
  <si>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</si>
  <si>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</si>
  <si>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</si>
  <si>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</si>
  <si>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</si>
  <si>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</si>
  <si>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</si>
  <si>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</si>
  <si>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</si>
  <si>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</si>
  <si>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</si>
  <si>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</si>
  <si>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</si>
  <si>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</si>
  <si>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</si>
  <si>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</si>
  <si>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</si>
  <si>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</si>
  <si>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</si>
  <si>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</si>
  <si>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</si>
  <si>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</si>
  <si>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</si>
  <si>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</si>
  <si>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</si>
  <si>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</si>
  <si>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</si>
  <si>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</si>
  <si>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</si>
  <si>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</si>
  <si>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</si>
  <si>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</si>
  <si>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</si>
  <si>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</si>
  <si>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</si>
  <si>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</si>
  <si>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</si>
  <si>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</si>
  <si>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</si>
  <si>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</si>
  <si>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</si>
  <si>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</si>
  <si>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</si>
  <si>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</si>
  <si>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</si>
  <si>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</si>
  <si>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</si>
  <si>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</si>
  <si>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</si>
  <si>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</si>
  <si>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</si>
  <si>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</si>
  <si>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</si>
  <si>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</si>
  <si>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</si>
  <si>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</si>
  <si>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</si>
  <si>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</si>
  <si>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</si>
  <si>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</si>
  <si>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</si>
  <si>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</si>
  <si>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</si>
  <si>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</si>
  <si>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</si>
  <si>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</si>
  <si>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</si>
  <si>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</si>
  <si>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</si>
  <si>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</si>
  <si>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</si>
  <si>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</si>
  <si>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</si>
  <si>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</si>
  <si>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</si>
  <si>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</si>
  <si>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</si>
  <si>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</si>
  <si>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</si>
  <si>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</si>
  <si>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</si>
  <si>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</si>
  <si>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</si>
  <si>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</si>
  <si>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</si>
  <si>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</si>
  <si>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</si>
  <si>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</si>
  <si>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</si>
  <si>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</si>
  <si>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</si>
  <si>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</si>
  <si>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</si>
  <si>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</si>
  <si>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</si>
  <si>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</si>
  <si>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</si>
  <si>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</si>
  <si>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</si>
  <si>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</si>
  <si>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</si>
  <si>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</si>
  <si>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</si>
  <si>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</si>
  <si>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</si>
  <si>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</si>
  <si>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</si>
  <si>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</si>
  <si>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</si>
  <si>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</si>
  <si>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</si>
  <si>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</si>
  <si>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</si>
  <si>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</si>
  <si>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</si>
  <si>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</si>
  <si>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</si>
  <si>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</si>
  <si>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</si>
  <si>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</si>
  <si>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</si>
  <si>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</si>
  <si>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</si>
  <si>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</si>
  <si>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</si>
  <si>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</si>
  <si>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</si>
  <si>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</si>
  <si>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</si>
  <si>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</si>
  <si>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</si>
  <si>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</si>
  <si>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</si>
  <si>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</si>
  <si>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</si>
  <si>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</si>
  <si>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</si>
  <si>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</si>
  <si>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</si>
  <si>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</si>
  <si>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</si>
  <si>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</si>
  <si>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</si>
  <si>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</si>
  <si>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</si>
  <si>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</si>
  <si>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</si>
  <si>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</si>
  <si>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</si>
  <si>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</si>
  <si>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</si>
  <si>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</si>
  <si>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</si>
  <si>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</si>
  <si>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</si>
  <si>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</si>
  <si>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</si>
  <si>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</si>
  <si>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</si>
  <si>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</si>
  <si>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</si>
  <si>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</si>
  <si>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</si>
  <si>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</si>
  <si>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</si>
  <si>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</si>
  <si>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</si>
  <si>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</si>
  <si>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</si>
  <si>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</si>
  <si>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</si>
  <si>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</si>
  <si>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</si>
  <si>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</si>
  <si>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</si>
  <si>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</si>
  <si>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</si>
  <si>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</si>
  <si>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</si>
  <si>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</si>
  <si>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</si>
  <si>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</si>
  <si>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</si>
  <si>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</si>
  <si>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</si>
  <si>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</si>
  <si>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</si>
  <si>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</si>
  <si>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</si>
  <si>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</si>
  <si>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</si>
  <si>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</si>
  <si>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</si>
  <si>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</si>
  <si>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</si>
  <si>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</si>
  <si>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</si>
  <si>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</si>
  <si>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</si>
  <si>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</si>
  <si>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</si>
  <si>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</si>
  <si>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</si>
  <si>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</si>
  <si>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</si>
  <si>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</si>
  <si>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</si>
  <si>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</si>
  <si>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</si>
  <si>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</si>
  <si>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</si>
  <si>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</si>
  <si>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</si>
  <si>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</si>
  <si>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</si>
  <si>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</si>
  <si>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</si>
  <si>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</si>
  <si>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</si>
  <si>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</si>
  <si>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</si>
  <si>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</si>
  <si>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</si>
  <si>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</si>
  <si>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</si>
  <si>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</si>
  <si>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</si>
  <si>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</si>
  <si>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</si>
  <si>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</si>
  <si>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</si>
  <si>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</si>
  <si>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</si>
  <si>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</si>
  <si>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</si>
  <si>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</si>
  <si>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</si>
  <si>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</si>
  <si>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</si>
  <si>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</si>
  <si>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</si>
  <si>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</si>
  <si>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</si>
  <si>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</si>
  <si>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</si>
  <si>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</si>
  <si>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</si>
  <si>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</si>
  <si>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</si>
  <si>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</si>
  <si>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</si>
  <si>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</si>
  <si>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</si>
  <si>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</si>
  <si>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</si>
  <si>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</si>
  <si>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</si>
  <si>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</si>
  <si>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</si>
  <si>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</si>
  <si>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</si>
  <si>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</si>
  <si>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</si>
  <si>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</si>
  <si>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</si>
  <si>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</si>
  <si>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</si>
  <si>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</si>
  <si>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</si>
  <si>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</si>
  <si>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</si>
  <si>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</si>
  <si>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</si>
  <si>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</si>
  <si>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</si>
  <si>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</si>
  <si>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</si>
  <si>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</si>
  <si>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</si>
  <si>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</si>
  <si>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</si>
  <si>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</si>
  <si>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</si>
  <si>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</si>
  <si>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</si>
  <si>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</si>
  <si>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</si>
  <si>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</si>
  <si>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</si>
  <si>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</si>
  <si>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</si>
  <si>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</si>
  <si>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</si>
  <si>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</si>
  <si>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</si>
  <si>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</si>
  <si>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</si>
  <si>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</si>
  <si>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</si>
  <si>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</si>
  <si>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</si>
  <si>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</si>
  <si>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</si>
  <si>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</si>
  <si>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</si>
  <si>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</si>
  <si>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</si>
  <si>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</si>
  <si>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</si>
  <si>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</si>
  <si>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</si>
  <si>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</si>
  <si>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</si>
  <si>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</si>
  <si>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</si>
  <si>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</si>
  <si>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</si>
  <si>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</si>
  <si>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</si>
  <si>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</si>
  <si>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</si>
  <si>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</si>
  <si>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</si>
  <si>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</si>
  <si>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</si>
  <si>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</si>
  <si>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</si>
  <si>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</si>
  <si>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</si>
  <si>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</si>
  <si>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</si>
  <si>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</si>
  <si>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</si>
  <si>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</si>
  <si>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</si>
  <si>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</si>
  <si>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</si>
  <si>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</si>
  <si>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</si>
  <si>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</si>
  <si>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</si>
  <si>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</si>
  <si>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</si>
  <si>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</si>
  <si>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</si>
  <si>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</si>
  <si>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</si>
  <si>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</si>
  <si>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</si>
  <si>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</si>
  <si>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</si>
  <si>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</si>
  <si>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</si>
  <si>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</si>
  <si>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</si>
  <si>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</si>
  <si>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</si>
  <si>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</si>
  <si>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</si>
  <si>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</si>
  <si>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</si>
  <si>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</si>
  <si>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</si>
  <si>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</si>
  <si>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</si>
  <si>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</si>
  <si>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</si>
  <si>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</si>
  <si>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</si>
  <si>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</si>
  <si>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</si>
  <si>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</si>
  <si>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</si>
  <si>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</si>
  <si>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</si>
  <si>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</si>
  <si>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</si>
  <si>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</si>
  <si>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</si>
  <si>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</si>
  <si>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</si>
  <si>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</si>
  <si>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</si>
  <si>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</si>
  <si>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</si>
  <si>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</si>
  <si>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</si>
  <si>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</si>
  <si>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</si>
  <si>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</si>
  <si>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</si>
  <si>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</si>
  <si>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</si>
  <si>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</si>
  <si>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</si>
  <si>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</si>
  <si>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</si>
  <si>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</si>
  <si>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</si>
  <si>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</si>
  <si>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</si>
  <si>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</si>
  <si>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</si>
  <si>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</si>
  <si>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</si>
  <si>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</si>
  <si>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</si>
  <si>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</si>
  <si>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</si>
  <si>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</si>
  <si>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</si>
  <si>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</si>
  <si>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</si>
  <si>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</si>
  <si>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</si>
  <si>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</si>
  <si>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</si>
  <si>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</si>
  <si>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</si>
  <si>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</si>
  <si>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</si>
  <si>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</si>
  <si>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</si>
  <si>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</si>
  <si>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</si>
  <si>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</si>
  <si>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</si>
  <si>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</si>
  <si>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</si>
  <si>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</si>
  <si>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</si>
  <si>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</si>
  <si>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</si>
  <si>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</si>
  <si>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</si>
  <si>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</si>
  <si>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</si>
  <si>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</si>
  <si>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</si>
  <si>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</si>
  <si>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</si>
  <si>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</si>
  <si>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</si>
  <si>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</si>
  <si>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</si>
  <si>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</si>
  <si>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</si>
  <si>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</si>
  <si>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</si>
  <si>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</si>
  <si>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</si>
  <si>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</si>
  <si>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</si>
  <si>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</si>
  <si>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</si>
  <si>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</si>
  <si>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</si>
  <si>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</si>
  <si>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</si>
  <si>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</si>
  <si>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</si>
  <si>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</si>
  <si>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</si>
  <si>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</si>
  <si>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</si>
  <si>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</si>
  <si>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</si>
  <si>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</si>
  <si>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</si>
  <si>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</si>
  <si>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</si>
  <si>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</si>
  <si>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</si>
  <si>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</si>
  <si>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</si>
  <si>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</si>
  <si>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</si>
  <si>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</si>
  <si>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</si>
  <si>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</si>
  <si>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</si>
  <si>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</si>
  <si>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</si>
  <si>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</si>
  <si>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</si>
  <si>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</si>
  <si>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</si>
  <si>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</si>
  <si>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</si>
  <si>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</si>
  <si>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</si>
  <si>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</si>
  <si>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</si>
  <si>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</si>
  <si>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</si>
  <si>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</si>
  <si>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</si>
  <si>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</si>
  <si>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</si>
  <si>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</si>
  <si>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</si>
  <si>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</si>
  <si>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</si>
  <si>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</si>
  <si>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</si>
  <si>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</si>
  <si>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</si>
  <si>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</si>
  <si>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</si>
  <si>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</si>
  <si>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</si>
  <si>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</si>
  <si>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</si>
  <si>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</si>
  <si>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</si>
  <si>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</si>
  <si>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</si>
  <si>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</si>
  <si>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</si>
  <si>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</si>
  <si>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</si>
  <si>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</si>
  <si>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</si>
  <si>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</si>
  <si>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</si>
  <si>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</si>
  <si>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</si>
  <si>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</si>
  <si>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</si>
  <si>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</si>
  <si>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</si>
  <si>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</si>
  <si>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</si>
  <si>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</si>
  <si>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</si>
  <si>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</si>
  <si>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</si>
  <si>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</si>
  <si>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</si>
  <si>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</si>
  <si>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</si>
  <si>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</si>
  <si>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</si>
  <si>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</si>
  <si>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</si>
  <si>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</si>
  <si>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</si>
  <si>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</si>
  <si>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</si>
  <si>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</si>
  <si>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</si>
  <si>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</si>
  <si>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</si>
  <si>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</si>
  <si>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</si>
  <si>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</si>
  <si>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</si>
  <si>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</si>
  <si>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</si>
  <si>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</si>
  <si>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</si>
  <si>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</si>
  <si>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</si>
  <si>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</si>
  <si>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</si>
  <si>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</si>
  <si>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</si>
  <si>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</si>
  <si>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</si>
  <si>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</si>
  <si>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</si>
  <si>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</si>
  <si>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</si>
  <si>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</si>
  <si>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</si>
  <si>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</si>
  <si>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</si>
  <si>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</si>
  <si>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</si>
  <si>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</si>
  <si>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</si>
  <si>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</si>
  <si>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</si>
  <si>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</si>
  <si>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</si>
  <si>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</si>
  <si>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</si>
  <si>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</si>
  <si>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</si>
  <si>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</si>
  <si>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</si>
  <si>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</si>
  <si>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</si>
  <si>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</si>
  <si>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</si>
  <si>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</si>
  <si>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</si>
  <si>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</si>
  <si>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</si>
  <si>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</si>
  <si>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</si>
  <si>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</si>
  <si>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</si>
  <si>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</si>
  <si>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</si>
  <si>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</si>
  <si>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</si>
  <si>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</si>
  <si>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</si>
  <si>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</si>
  <si>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</si>
  <si>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</si>
  <si>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</si>
  <si>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</si>
  <si>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</si>
  <si>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</si>
  <si>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</si>
  <si>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</si>
  <si>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</si>
  <si>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</si>
  <si>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</si>
  <si>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</si>
  <si>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</si>
  <si>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</si>
  <si>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</si>
  <si>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</si>
  <si>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</si>
  <si>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</si>
  <si>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</si>
  <si>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</si>
  <si>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</si>
  <si>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</si>
  <si>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</si>
  <si>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</si>
  <si>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</si>
  <si>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</si>
  <si>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</si>
  <si>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</si>
  <si>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</si>
  <si>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</si>
  <si>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</si>
  <si>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</si>
  <si>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</si>
  <si>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</si>
  <si>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</si>
  <si>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</si>
  <si>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</si>
  <si>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</si>
  <si>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</si>
  <si>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</si>
  <si>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</si>
  <si>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</si>
  <si>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</si>
  <si>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</si>
  <si>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</si>
  <si>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</si>
  <si>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</si>
  <si>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</si>
  <si>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</si>
  <si>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</si>
  <si>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</si>
  <si>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</si>
  <si>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</si>
  <si>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</si>
  <si>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</si>
  <si>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</si>
  <si>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</si>
  <si>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</si>
  <si>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</si>
  <si>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</si>
  <si>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</si>
  <si>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</si>
  <si>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</si>
  <si>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</si>
  <si>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</si>
  <si>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</si>
  <si>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</si>
  <si>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</si>
  <si>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</si>
  <si>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</si>
  <si>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</si>
  <si>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</si>
  <si>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</si>
  <si>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</si>
  <si>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</si>
  <si>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</si>
  <si>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</si>
  <si>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</si>
  <si>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</si>
  <si>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</si>
  <si>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</si>
  <si>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</si>
  <si>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</si>
  <si>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</si>
  <si>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</si>
  <si>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</si>
  <si>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</si>
  <si>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</si>
  <si>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</si>
  <si>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</si>
  <si>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</si>
  <si>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</si>
  <si>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</si>
  <si>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</si>
  <si>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</si>
  <si>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</si>
  <si>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</si>
  <si>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</si>
  <si>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</si>
  <si>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</si>
  <si>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</si>
  <si>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</si>
  <si>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</si>
  <si>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</si>
  <si>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</si>
  <si>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</si>
  <si>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</si>
  <si>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</si>
  <si>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</si>
  <si>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</si>
  <si>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</si>
  <si>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</si>
  <si>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</si>
  <si>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</si>
  <si>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</si>
  <si>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</si>
  <si>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</si>
  <si>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</si>
  <si>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</si>
  <si>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</si>
  <si>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</si>
  <si>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</si>
  <si>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</si>
  <si>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</si>
  <si>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</si>
  <si>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</si>
  <si>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</si>
  <si>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</si>
  <si>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</si>
  <si>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</si>
  <si>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</si>
  <si>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</si>
  <si>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</si>
  <si>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</si>
  <si>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</si>
  <si>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</si>
  <si>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</si>
  <si>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</si>
  <si>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</si>
  <si>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</si>
  <si>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</si>
  <si>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</si>
  <si>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</si>
  <si>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</si>
  <si>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</si>
  <si>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</si>
  <si>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</si>
  <si>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</si>
  <si>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</si>
  <si>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</si>
  <si>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</si>
  <si>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</si>
  <si>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</si>
  <si>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</si>
  <si>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</si>
  <si>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</si>
  <si>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</si>
  <si>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</si>
  <si>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</si>
  <si>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</si>
  <si>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</si>
  <si>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</si>
  <si>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</si>
  <si>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</si>
  <si>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</si>
  <si>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</si>
  <si>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</si>
  <si>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</si>
  <si>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</si>
  <si>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</si>
  <si>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</si>
  <si>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</si>
  <si>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</si>
  <si>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</si>
  <si>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</si>
  <si>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</si>
  <si>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</si>
  <si>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</si>
  <si>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</si>
  <si>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</si>
  <si>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</si>
  <si>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</si>
  <si>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</si>
  <si>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</si>
  <si>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</si>
  <si>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</si>
  <si>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</si>
  <si>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</si>
  <si>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</si>
  <si>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</si>
  <si>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</si>
  <si>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</si>
  <si>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</si>
  <si>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</si>
  <si>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</si>
  <si>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</si>
  <si>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</si>
  <si>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</si>
  <si>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</si>
  <si>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</si>
  <si>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</si>
  <si>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</si>
  <si>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</si>
  <si>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</si>
  <si>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</si>
  <si>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</si>
  <si>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</si>
  <si>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</si>
  <si>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</si>
  <si>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</si>
  <si>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</si>
  <si>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</si>
  <si>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</si>
  <si>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</si>
  <si>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</si>
  <si>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</si>
  <si>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</si>
  <si>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</si>
  <si>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</si>
  <si>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</si>
  <si>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</si>
  <si>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</si>
  <si>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</si>
  <si>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</si>
  <si>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</si>
  <si>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</si>
  <si>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</si>
  <si>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</si>
  <si>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</si>
  <si>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</si>
  <si>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</si>
  <si>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</si>
  <si>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</si>
  <si>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</si>
  <si>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</si>
  <si>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</si>
  <si>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</si>
  <si>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</si>
  <si>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</si>
  <si>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</si>
  <si>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</si>
  <si>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</si>
  <si>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</si>
  <si>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</si>
  <si>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</si>
  <si>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</si>
  <si>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</si>
  <si>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</si>
  <si>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</si>
  <si>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</si>
  <si>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</si>
  <si>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</si>
  <si>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</si>
  <si>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</si>
  <si>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</si>
  <si>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</si>
  <si>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</si>
  <si>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</si>
  <si>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</si>
  <si>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</si>
  <si>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</si>
  <si>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</si>
  <si>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</si>
  <si>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</si>
  <si>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</si>
  <si>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</si>
  <si>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</si>
  <si>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</si>
  <si>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</si>
  <si>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</si>
  <si>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</si>
  <si>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</si>
  <si>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</si>
  <si>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</si>
  <si>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</si>
  <si>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</si>
  <si>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</si>
  <si>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</si>
  <si>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</si>
  <si>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</si>
  <si>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</si>
  <si>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</si>
  <si>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</si>
  <si>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</si>
  <si>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</si>
  <si>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</si>
  <si>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</si>
  <si>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</si>
  <si>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</si>
  <si>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</si>
  <si>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</si>
  <si>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</si>
  <si>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</si>
  <si>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</si>
  <si>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</si>
  <si>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</si>
  <si>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</si>
  <si>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</si>
  <si>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</si>
  <si>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</si>
  <si>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</si>
  <si>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</si>
  <si>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</si>
  <si>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</si>
  <si>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</si>
  <si>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</si>
  <si>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</si>
  <si>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</si>
  <si>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</si>
  <si>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</si>
  <si>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</si>
  <si>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</si>
  <si>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</si>
  <si>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</si>
  <si>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</si>
  <si>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</si>
  <si>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</si>
  <si>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</si>
  <si>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</si>
  <si>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</si>
  <si>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</si>
  <si>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</si>
  <si>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</si>
  <si>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</si>
  <si>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</si>
  <si>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</si>
  <si>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</si>
  <si>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</si>
  <si>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</si>
  <si>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</si>
  <si>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</si>
  <si>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</si>
  <si>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</si>
  <si>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</si>
  <si>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</si>
  <si>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</si>
  <si>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</si>
  <si>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</si>
  <si>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</si>
  <si>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</si>
  <si>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</si>
  <si>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</si>
  <si>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</si>
  <si>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</si>
  <si>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</si>
  <si>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</si>
  <si>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</si>
  <si>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</si>
  <si>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</si>
  <si>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</si>
  <si>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</si>
  <si>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</si>
  <si>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</si>
  <si>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</si>
  <si>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</si>
  <si>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</si>
  <si>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</si>
  <si>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</si>
  <si>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</si>
  <si>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</si>
  <si>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</si>
  <si>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</si>
  <si>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</si>
  <si>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</si>
  <si>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</si>
  <si>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</si>
  <si>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</si>
  <si>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</si>
  <si>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</si>
  <si>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</si>
  <si>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</si>
  <si>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</si>
  <si>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</si>
  <si>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</si>
  <si>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</si>
  <si>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</si>
  <si>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</si>
  <si>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</si>
  <si>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</si>
  <si>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</si>
  <si>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</si>
  <si>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</si>
  <si>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</si>
  <si>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</si>
  <si>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</si>
  <si>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</si>
  <si>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</si>
  <si>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</si>
  <si>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</si>
  <si>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</si>
  <si>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</si>
  <si>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</si>
  <si>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</si>
  <si>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</si>
  <si>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</si>
  <si>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</si>
  <si>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</si>
  <si>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</si>
  <si>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</si>
  <si>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</si>
  <si>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</si>
  <si>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</si>
  <si>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</si>
  <si>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</si>
  <si>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</si>
  <si>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</si>
  <si>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</si>
  <si>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</si>
  <si>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</si>
  <si>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</si>
  <si>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</si>
  <si>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</si>
  <si>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</si>
  <si>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</si>
  <si>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</si>
  <si>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</si>
  <si>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</si>
  <si>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</si>
  <si>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</si>
  <si>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</si>
  <si>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</si>
  <si>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</si>
  <si>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</si>
  <si>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</si>
  <si>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</si>
  <si>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</si>
  <si>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</si>
  <si>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</si>
  <si>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</si>
  <si>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</si>
  <si>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</si>
  <si>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</si>
  <si>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</si>
  <si>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</si>
  <si>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</si>
  <si>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</si>
  <si>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</si>
  <si>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</si>
  <si>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</si>
  <si>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</si>
  <si>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</si>
  <si>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</si>
  <si>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</si>
  <si>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</si>
  <si>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</si>
  <si>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</si>
  <si>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</si>
  <si>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</si>
  <si>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</si>
  <si>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</si>
  <si>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</si>
  <si>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</si>
  <si>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</si>
  <si>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</si>
  <si>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</si>
  <si>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</si>
  <si>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</si>
  <si>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</si>
  <si>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</si>
  <si>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</si>
  <si>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</si>
  <si>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</si>
  <si>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</si>
  <si>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</si>
  <si>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</si>
  <si>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</si>
  <si>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</si>
  <si>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</si>
  <si>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</si>
  <si>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</si>
  <si>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</si>
  <si>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</si>
  <si>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</si>
  <si>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</si>
  <si>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</si>
  <si>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</si>
  <si>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</si>
  <si>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</si>
  <si>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</si>
  <si>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</si>
  <si>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</si>
  <si>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</si>
  <si>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</si>
  <si>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</si>
  <si>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</si>
  <si>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</si>
  <si>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</si>
  <si>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</si>
  <si>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</si>
  <si>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</si>
  <si>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</si>
  <si>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</si>
  <si>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</si>
  <si>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</si>
  <si>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</si>
  <si>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</si>
  <si>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</si>
  <si>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</si>
  <si>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</si>
  <si>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</si>
  <si>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</si>
  <si>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</si>
  <si>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</si>
  <si>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</si>
  <si>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</si>
  <si>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</si>
  <si>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</si>
  <si>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</si>
  <si>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</si>
  <si>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</si>
  <si>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</si>
  <si>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</si>
  <si>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</si>
  <si>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</si>
  <si>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</si>
  <si>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</si>
  <si>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</si>
  <si>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</si>
  <si>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</si>
  <si>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</si>
  <si>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</si>
  <si>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</si>
  <si>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</si>
  <si>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</si>
  <si>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</si>
  <si>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</si>
  <si>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</si>
  <si>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</si>
  <si>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</si>
  <si>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</si>
  <si>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</si>
  <si>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</si>
  <si>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</si>
  <si>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</si>
  <si>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</si>
  <si>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</si>
  <si>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</si>
  <si>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</si>
  <si>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</si>
  <si>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</si>
  <si>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</si>
  <si>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</si>
  <si>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</si>
  <si>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</si>
  <si>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</si>
  <si>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</si>
  <si>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</si>
  <si>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</si>
  <si>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</si>
  <si>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</si>
  <si>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</si>
  <si>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</si>
  <si>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</si>
  <si>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</si>
  <si>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</si>
  <si>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</si>
  <si>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</si>
  <si>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</si>
  <si>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</si>
  <si>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</si>
  <si>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</si>
  <si>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</si>
  <si>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</si>
  <si>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</si>
  <si>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</si>
  <si>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</si>
  <si>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</si>
  <si>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</si>
  <si>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</si>
  <si>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</si>
  <si>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</si>
  <si>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</si>
  <si>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</si>
  <si>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</si>
  <si>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</si>
  <si>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</si>
  <si>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</si>
  <si>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</si>
  <si>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</si>
  <si>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</si>
  <si>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</si>
  <si>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</si>
  <si>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</si>
  <si>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</si>
  <si>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</si>
  <si>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</si>
  <si>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</si>
  <si>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</si>
  <si>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</si>
  <si>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</si>
  <si>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</si>
  <si>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</si>
  <si>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</si>
  <si>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</si>
  <si>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</si>
  <si>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</si>
  <si>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</si>
  <si>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</si>
  <si>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</si>
  <si>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</si>
  <si>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</si>
  <si>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</si>
  <si>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</si>
  <si>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</si>
  <si>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</si>
  <si>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</si>
  <si>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</si>
  <si>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</si>
  <si>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</si>
  <si>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</si>
  <si>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</si>
  <si>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</si>
  <si>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</si>
  <si>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</si>
  <si>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</si>
  <si>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</si>
  <si>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</si>
  <si>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</si>
  <si>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</si>
  <si>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</si>
  <si>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</si>
  <si>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</si>
  <si>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</si>
  <si>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</si>
  <si>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</si>
  <si>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</si>
  <si>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</si>
  <si>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</si>
  <si>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</si>
  <si>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</si>
  <si>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</si>
  <si>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</si>
  <si>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</si>
  <si>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</si>
  <si>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</si>
  <si>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</si>
  <si>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</si>
  <si>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</si>
  <si>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</si>
  <si>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</si>
  <si>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</si>
  <si>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</si>
  <si>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</si>
  <si>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</si>
  <si>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</si>
  <si>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</si>
  <si>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</si>
  <si>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</si>
  <si>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</si>
  <si>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</si>
  <si>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</si>
  <si>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</si>
  <si>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</si>
  <si>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</si>
  <si>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</si>
  <si>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</si>
  <si>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</si>
  <si>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</si>
  <si>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</si>
  <si>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</si>
  <si>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</si>
  <si>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</si>
  <si>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</si>
  <si>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</si>
  <si>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</si>
  <si>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</si>
  <si>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</si>
  <si>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</si>
  <si>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</si>
  <si>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</si>
  <si>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</si>
  <si>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</si>
  <si>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</si>
  <si>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</si>
  <si>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</si>
  <si>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</si>
  <si>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</si>
  <si>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</si>
  <si>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</si>
  <si>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</si>
  <si>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</si>
  <si>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</si>
  <si>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</si>
  <si>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</si>
  <si>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</si>
  <si>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</si>
  <si>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</si>
  <si>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</si>
  <si>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</si>
  <si>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</si>
  <si>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</si>
  <si>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</si>
  <si>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</si>
  <si>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</si>
  <si>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</si>
  <si>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</si>
  <si>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</si>
  <si>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</si>
  <si>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</si>
  <si>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</si>
  <si>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</si>
  <si>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</si>
  <si>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</si>
  <si>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</si>
  <si>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</si>
  <si>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</si>
  <si>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</si>
  <si>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</si>
  <si>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</si>
  <si>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</si>
  <si>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</si>
  <si>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</si>
  <si>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</si>
  <si>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</si>
  <si>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</si>
  <si>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</si>
  <si>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</si>
  <si>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</si>
  <si>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</si>
  <si>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</si>
  <si>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</si>
  <si>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</si>
  <si>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</si>
  <si>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</si>
  <si>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</si>
  <si>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</si>
  <si>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</si>
  <si>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</si>
  <si>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</si>
  <si>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</si>
  <si>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</si>
  <si>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</si>
  <si>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</si>
  <si>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</si>
  <si>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</si>
  <si>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</si>
  <si>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</si>
  <si>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</si>
  <si>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</si>
  <si>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</si>
  <si>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</si>
  <si>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</si>
  <si>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</si>
  <si>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</si>
  <si>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</si>
  <si>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</si>
  <si>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</si>
  <si>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</si>
  <si>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</si>
  <si>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</si>
  <si>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</si>
  <si>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</si>
  <si>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</si>
  <si>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</si>
  <si>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</si>
  <si>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</si>
  <si>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</si>
  <si>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</si>
  <si>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</si>
  <si>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</si>
  <si>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</si>
  <si>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</si>
  <si>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</si>
  <si>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</si>
  <si>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</si>
  <si>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</si>
  <si>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</si>
  <si>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</si>
  <si>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</si>
  <si>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</si>
  <si>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</si>
  <si>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</si>
  <si>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</si>
  <si>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</si>
  <si>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</si>
  <si>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</si>
  <si>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</si>
  <si>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</si>
  <si>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</si>
  <si>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</si>
  <si>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</si>
  <si>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</si>
  <si>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</si>
  <si>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</si>
  <si>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</si>
  <si>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</si>
  <si>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</si>
  <si>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</si>
  <si>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</si>
  <si>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</si>
  <si>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</si>
  <si>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</si>
  <si>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</si>
  <si>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</si>
  <si>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</si>
  <si>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</si>
  <si>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</si>
  <si>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</si>
  <si>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</si>
  <si>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</si>
  <si>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</si>
  <si>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</si>
  <si>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</si>
  <si>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</si>
  <si>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</si>
  <si>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</si>
  <si>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</si>
  <si>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</si>
  <si>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</si>
  <si>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</si>
  <si>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</si>
  <si>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</si>
  <si>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</si>
  <si>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</si>
  <si>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</si>
  <si>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</si>
  <si>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</si>
  <si>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</si>
  <si>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</si>
  <si>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</si>
  <si>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</si>
  <si>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</si>
  <si>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</si>
  <si>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</si>
  <si>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</si>
  <si>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</si>
  <si>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</si>
  <si>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</si>
  <si>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</si>
  <si>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</si>
  <si>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</si>
  <si>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</si>
  <si>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</si>
  <si>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</si>
  <si>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</si>
  <si>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</si>
  <si>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</si>
  <si>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</si>
  <si>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</si>
  <si>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</si>
  <si>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</si>
  <si>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</si>
  <si>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</si>
  <si>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</si>
  <si>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</si>
  <si>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</si>
  <si>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</si>
  <si>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</si>
  <si>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</si>
  <si>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</si>
  <si>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</si>
  <si>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</si>
  <si>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</si>
  <si>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</si>
  <si>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</si>
  <si>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</si>
  <si>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</si>
  <si>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</si>
  <si>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</si>
  <si>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</si>
  <si>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</si>
  <si>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</si>
  <si>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</si>
  <si>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</si>
  <si>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</si>
  <si>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</si>
  <si>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</si>
  <si>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</si>
  <si>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</si>
  <si>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</si>
  <si>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</si>
  <si>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</si>
  <si>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</si>
  <si>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</si>
  <si>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</si>
  <si>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</si>
  <si>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</si>
  <si>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</si>
  <si>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</si>
  <si>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</si>
  <si>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</si>
  <si>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</si>
  <si>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</si>
  <si>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</si>
  <si>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</si>
  <si>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</si>
  <si>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</si>
  <si>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</si>
  <si>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</si>
  <si>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</si>
  <si>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</si>
  <si>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</si>
  <si>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</si>
  <si>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</si>
  <si>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</si>
  <si>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</si>
  <si>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</si>
  <si>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</si>
  <si>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</si>
  <si>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</si>
  <si>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</si>
  <si>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</si>
  <si>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</si>
  <si>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</si>
  <si>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</si>
  <si>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</si>
  <si>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</si>
  <si>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</si>
  <si>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</si>
  <si>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</si>
  <si>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</si>
  <si>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</si>
  <si>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</si>
  <si>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</si>
  <si>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</si>
  <si>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</si>
  <si>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</si>
  <si>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</si>
  <si>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</si>
  <si>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</si>
  <si>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</si>
  <si>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</si>
  <si>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</si>
  <si>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</si>
  <si>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</si>
  <si>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</si>
  <si>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</si>
  <si>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</si>
  <si>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</si>
  <si>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</si>
  <si>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</si>
  <si>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</si>
  <si>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</si>
  <si>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</si>
  <si>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</si>
  <si>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</si>
  <si>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</si>
  <si>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</si>
  <si>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</si>
  <si>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</si>
  <si>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</si>
  <si>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</si>
  <si>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</si>
  <si>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</si>
  <si>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</si>
  <si>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</si>
  <si>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</si>
  <si>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</si>
  <si>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</si>
  <si>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</si>
  <si>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</si>
  <si>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</si>
  <si>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</si>
  <si>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</si>
  <si>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</si>
  <si>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</si>
  <si>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</si>
  <si>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</si>
  <si>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</si>
  <si>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</si>
  <si>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</si>
  <si>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</si>
  <si>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</si>
  <si>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</si>
  <si>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</si>
  <si>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</si>
  <si>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</si>
  <si>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</si>
  <si>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</si>
  <si>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</si>
  <si>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</si>
  <si>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</si>
  <si>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</si>
  <si>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</si>
  <si>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</si>
  <si>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</si>
  <si>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</si>
  <si>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</si>
  <si>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</si>
  <si>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</si>
  <si>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</si>
  <si>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</si>
  <si>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</si>
  <si>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</si>
  <si>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</si>
  <si>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</si>
  <si>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</si>
  <si>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</si>
  <si>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</si>
  <si>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</si>
  <si>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</si>
  <si>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</si>
  <si>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</si>
  <si>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</si>
  <si>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</si>
  <si>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</si>
  <si>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</si>
  <si>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</si>
  <si>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</si>
  <si>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</si>
  <si>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</si>
  <si>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</si>
  <si>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</si>
  <si>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</si>
  <si>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</si>
  <si>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</si>
  <si>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</si>
  <si>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</si>
  <si>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</si>
  <si>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</si>
  <si>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</si>
  <si>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</si>
  <si>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</si>
  <si>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</si>
  <si>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</si>
  <si>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</si>
  <si>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</si>
  <si>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</si>
  <si>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</si>
  <si>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</si>
  <si>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</si>
  <si>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</si>
  <si>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</si>
  <si>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</si>
  <si>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</si>
  <si>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</si>
  <si>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</si>
  <si>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</si>
  <si>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</si>
  <si>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</si>
  <si>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</si>
  <si>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</si>
  <si>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</si>
  <si>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</si>
  <si>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</si>
  <si>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</si>
  <si>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</si>
  <si>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</si>
  <si>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</si>
  <si>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</si>
  <si>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</si>
  <si>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</si>
  <si>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</si>
  <si>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</si>
  <si>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</si>
  <si>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</si>
  <si>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</si>
  <si>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</si>
  <si>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</si>
  <si>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</si>
  <si>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</si>
  <si>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</si>
  <si>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</si>
  <si>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</si>
  <si>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</si>
  <si>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</si>
  <si>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</si>
  <si>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</si>
  <si>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</si>
  <si>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</si>
  <si>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</si>
  <si>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</si>
  <si>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</si>
  <si>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</si>
  <si>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</si>
  <si>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</si>
  <si>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</si>
  <si>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</si>
  <si>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</si>
  <si>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</si>
  <si>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</si>
  <si>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</si>
  <si>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</si>
  <si>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</si>
  <si>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</si>
  <si>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</si>
  <si>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</si>
  <si>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</si>
  <si>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</si>
  <si>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</si>
  <si>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</si>
  <si>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</si>
  <si>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</si>
  <si>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</si>
  <si>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</si>
  <si>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</si>
  <si>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</si>
  <si>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</si>
  <si>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</si>
  <si>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</si>
  <si>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</si>
  <si>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</si>
  <si>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</si>
  <si>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</si>
  <si>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</si>
  <si>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</si>
  <si>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</si>
  <si>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</si>
  <si>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</si>
  <si>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</si>
  <si>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</si>
  <si>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</si>
  <si>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</si>
  <si>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</si>
  <si>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</si>
  <si>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</si>
  <si>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</si>
  <si>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</si>
  <si>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</si>
  <si>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</si>
  <si>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</si>
  <si>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</si>
  <si>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</si>
  <si>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</si>
  <si>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</si>
  <si>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</si>
  <si>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</si>
  <si>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</si>
  <si>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</si>
  <si>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</si>
  <si>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</si>
  <si>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</si>
  <si>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</si>
  <si>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</si>
  <si>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</si>
  <si>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</si>
  <si>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</si>
  <si>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</si>
  <si>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</si>
  <si>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</si>
  <si>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</si>
  <si>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</si>
  <si>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</si>
  <si>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</si>
  <si>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</si>
  <si>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</si>
  <si>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</si>
  <si>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</si>
  <si>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</si>
  <si>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</si>
  <si>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</si>
  <si>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</si>
  <si>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</si>
  <si>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</si>
  <si>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</si>
  <si>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</si>
  <si>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</si>
  <si>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</si>
  <si>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</si>
  <si>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</si>
  <si>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</si>
  <si>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</si>
  <si>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</si>
  <si>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</si>
  <si>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</si>
  <si>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</si>
  <si>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</si>
  <si>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</si>
  <si>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</si>
  <si>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</si>
  <si>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</si>
  <si>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</si>
  <si>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</si>
  <si>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</si>
  <si>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</si>
  <si>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</si>
  <si>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</si>
  <si>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</si>
  <si>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</si>
  <si>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</si>
  <si>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</si>
  <si>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</si>
  <si>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</si>
  <si>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</si>
  <si>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</si>
  <si>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</si>
  <si>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</si>
  <si>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</si>
  <si>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</si>
  <si>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</si>
  <si>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</si>
  <si>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</si>
  <si>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</si>
  <si>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</si>
  <si>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</si>
  <si>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</si>
  <si>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</si>
  <si>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</si>
  <si>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</si>
  <si>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</si>
  <si>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</si>
  <si>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</si>
  <si>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</si>
  <si>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</si>
  <si>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</si>
  <si>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</si>
  <si>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</si>
  <si>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</si>
  <si>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</si>
  <si>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</si>
  <si>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</si>
  <si>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</si>
  <si>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</si>
  <si>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</si>
  <si>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</si>
  <si>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</si>
  <si>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</si>
  <si>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</si>
  <si>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</si>
  <si>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</si>
  <si>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</si>
  <si>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</si>
  <si>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</si>
  <si>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</si>
  <si>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</si>
  <si>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</si>
  <si>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</si>
  <si>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</si>
  <si>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</si>
  <si>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</si>
  <si>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</si>
  <si>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</si>
  <si>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</si>
  <si>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</si>
  <si>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</si>
  <si>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</si>
  <si>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</si>
  <si>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</si>
  <si>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</si>
  <si>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</si>
  <si>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</si>
  <si>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</si>
  <si>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</si>
  <si>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</si>
  <si>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</si>
  <si>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</si>
  <si>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</si>
  <si>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</si>
  <si>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</si>
  <si>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</si>
  <si>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</si>
  <si>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</si>
  <si>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</si>
  <si>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</si>
  <si>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</si>
  <si>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</si>
  <si>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</si>
  <si>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</si>
  <si>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</si>
  <si>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</si>
  <si>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</si>
  <si>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</si>
  <si>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</si>
  <si>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</si>
  <si>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</si>
  <si>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</si>
  <si>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</si>
  <si>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</si>
  <si>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</si>
  <si>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</si>
  <si>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</si>
  <si>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</si>
  <si>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</si>
  <si>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</si>
  <si>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</si>
  <si>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</si>
  <si>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</si>
  <si>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</si>
  <si>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</si>
  <si>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</si>
  <si>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</si>
  <si>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</si>
  <si>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</si>
  <si>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</si>
  <si>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</si>
  <si>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</si>
  <si>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</si>
  <si>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</si>
  <si>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</si>
  <si>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</si>
  <si>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</si>
  <si>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</si>
  <si>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</si>
  <si>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</si>
  <si>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</si>
  <si>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</si>
  <si>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</si>
  <si>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</si>
  <si>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</si>
  <si>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</si>
  <si>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</si>
  <si>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</si>
  <si>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</si>
  <si>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</si>
  <si>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</si>
  <si>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</si>
  <si>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</si>
  <si>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</si>
  <si>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</si>
  <si>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</si>
  <si>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</si>
  <si>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</si>
  <si>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</si>
  <si>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</si>
  <si>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</si>
  <si>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</si>
  <si>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</si>
  <si>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</si>
  <si>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</si>
  <si>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</si>
  <si>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</si>
  <si>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</si>
  <si>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</si>
  <si>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</si>
  <si>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</si>
  <si>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</si>
  <si>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</si>
  <si>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</si>
  <si>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</si>
  <si>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</si>
  <si>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</si>
  <si>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</si>
  <si>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</si>
  <si>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</si>
  <si>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</si>
  <si>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</si>
  <si>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</si>
  <si>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</si>
  <si>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</si>
  <si>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</si>
  <si>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</si>
  <si>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</si>
  <si>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</si>
  <si>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</si>
  <si>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</si>
  <si>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</si>
  <si>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</si>
  <si>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</si>
  <si>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</si>
  <si>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</si>
  <si>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</si>
  <si>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</si>
  <si>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</si>
  <si>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</si>
  <si>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</si>
  <si>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</si>
  <si>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</si>
  <si>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</si>
  <si>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</si>
  <si>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</si>
  <si>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</si>
  <si>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</si>
  <si>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</si>
  <si>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</si>
  <si>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</si>
  <si>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</si>
  <si>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</si>
  <si>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</si>
  <si>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</si>
  <si>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</si>
  <si>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</si>
  <si>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</si>
  <si>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</si>
  <si>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</si>
  <si>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</si>
  <si>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</si>
  <si>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</si>
  <si>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</si>
  <si>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</si>
  <si>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</si>
  <si>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</si>
  <si>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</si>
  <si>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</si>
  <si>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</si>
  <si>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</si>
  <si>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</si>
  <si>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</si>
  <si>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</si>
  <si>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</si>
  <si>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</si>
  <si>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</si>
  <si>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</si>
  <si>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</si>
  <si>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</si>
  <si>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</si>
  <si>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</si>
  <si>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</si>
  <si>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</si>
  <si>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</si>
  <si>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</si>
  <si>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</si>
  <si>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</si>
  <si>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</si>
  <si>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</si>
  <si>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</si>
  <si>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</si>
  <si>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</si>
  <si>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</si>
  <si>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</si>
  <si>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</si>
  <si>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</si>
  <si>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</si>
  <si>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</si>
  <si>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</si>
  <si>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</si>
  <si>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</si>
  <si>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</si>
  <si>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</si>
  <si>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</si>
  <si>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</si>
  <si>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</si>
  <si>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</si>
  <si>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</si>
  <si>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</si>
  <si>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</si>
  <si>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</si>
  <si>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</si>
  <si>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</si>
  <si>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</si>
  <si>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</si>
  <si>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</si>
  <si>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</si>
  <si>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</si>
  <si>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</si>
  <si>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</si>
  <si>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</si>
  <si>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</si>
  <si>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</si>
  <si>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</si>
  <si>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</si>
  <si>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</si>
  <si>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</si>
  <si>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</si>
  <si>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</si>
  <si>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</si>
  <si>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</si>
  <si>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</si>
  <si>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</si>
  <si>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</si>
  <si>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</si>
  <si>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</si>
  <si>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</si>
  <si>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</si>
  <si>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</si>
  <si>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</si>
  <si>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</si>
  <si>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</si>
  <si>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</si>
  <si>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</si>
  <si>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</si>
  <si>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</si>
  <si>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</si>
  <si>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</si>
  <si>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</si>
  <si>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</si>
  <si>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</si>
  <si>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</si>
  <si>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</si>
  <si>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</si>
  <si>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</si>
  <si>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</si>
  <si>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</si>
  <si>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</si>
  <si>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</si>
  <si>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</si>
  <si>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</si>
  <si>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</si>
  <si>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</si>
  <si>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</si>
  <si>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</si>
  <si>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</si>
  <si>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</si>
  <si>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</si>
  <si>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</si>
  <si>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</si>
  <si>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</si>
  <si>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</si>
  <si>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</si>
  <si>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</si>
  <si>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</si>
  <si>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</si>
  <si>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</si>
  <si>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</si>
  <si>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</si>
  <si>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</si>
  <si>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</si>
  <si>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</si>
  <si>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</si>
  <si>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</si>
  <si>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</si>
  <si>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</si>
  <si>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</si>
  <si>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</si>
  <si>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</si>
  <si>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</si>
  <si>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</si>
  <si>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</si>
  <si>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</si>
  <si>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</si>
  <si>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</si>
  <si>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</si>
  <si>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</si>
  <si>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</si>
  <si>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</si>
  <si>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</si>
  <si>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</si>
  <si>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</si>
  <si>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</si>
  <si>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</si>
  <si>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</si>
  <si>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</si>
  <si>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</si>
  <si>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</si>
  <si>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</si>
  <si>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</si>
  <si>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</si>
  <si>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</si>
  <si>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</si>
  <si>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</si>
  <si>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</si>
  <si>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</si>
  <si>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</si>
  <si>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</si>
  <si>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</si>
  <si>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</si>
  <si>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</si>
  <si>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</si>
  <si>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</si>
  <si>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</si>
  <si>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</si>
  <si>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</si>
  <si>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</si>
  <si>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</si>
  <si>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</si>
  <si>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</si>
  <si>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</si>
  <si>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</si>
  <si>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</si>
  <si>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</si>
  <si>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</si>
  <si>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</si>
  <si>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</si>
  <si>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</si>
  <si>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</si>
  <si>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</si>
  <si>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</si>
  <si>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</si>
  <si>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</si>
  <si>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</si>
  <si>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</si>
  <si>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</si>
  <si>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</si>
  <si>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</si>
  <si>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</si>
  <si>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</si>
  <si>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</si>
  <si>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</si>
  <si>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</si>
  <si>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</si>
  <si>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</si>
  <si>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</si>
  <si>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</si>
  <si>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</si>
  <si>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</si>
  <si>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</si>
  <si>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</si>
  <si>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</si>
  <si>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</si>
  <si>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</si>
  <si>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</si>
  <si>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</si>
  <si>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</si>
  <si>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</si>
  <si>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</si>
  <si>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</si>
  <si>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</si>
  <si>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</si>
  <si>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</si>
  <si>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</si>
  <si>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</si>
  <si>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</si>
  <si>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</si>
  <si>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</si>
  <si>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</si>
  <si>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</si>
  <si>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</si>
  <si>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</si>
  <si>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</si>
  <si>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</si>
  <si>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</si>
  <si>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</si>
  <si>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</si>
  <si>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</si>
  <si>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</si>
  <si>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</si>
  <si>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</si>
  <si>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</si>
  <si>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</si>
  <si>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</si>
  <si>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</si>
  <si>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</si>
  <si>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</si>
  <si>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</si>
  <si>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</si>
  <si>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</si>
  <si>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</si>
  <si>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</si>
  <si>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</si>
  <si>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</si>
  <si>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</si>
  <si>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</si>
  <si>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</si>
  <si>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</si>
  <si>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</si>
  <si>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</si>
  <si>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</si>
  <si>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</si>
  <si>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</si>
  <si>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</si>
  <si>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</si>
  <si>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</si>
  <si>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</si>
  <si>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</si>
  <si>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</si>
  <si>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</si>
  <si>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</si>
  <si>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</si>
  <si>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</si>
  <si>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</si>
  <si>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</si>
  <si>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</si>
  <si>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</si>
  <si>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</si>
  <si>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</si>
  <si>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</si>
  <si>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</si>
  <si>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</si>
  <si>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</si>
  <si>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</si>
  <si>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VIDOURLE A LIOUC</t>
  </si>
  <si>
    <t>VIDOURLE</t>
  </si>
  <si>
    <t>06178023</t>
  </si>
  <si>
    <t>18690155900069</t>
  </si>
  <si>
    <t>AGENCE DE L'EAU RHONE MEDITERRANEE CORSE</t>
  </si>
  <si>
    <t>34255833500077</t>
  </si>
  <si>
    <t>AQUASCOP BIOLOGIE site de Monptellier</t>
  </si>
  <si>
    <t>IBMR-18-M44</t>
  </si>
  <si>
    <t>GEOFFROY SEVENO, FLORIAN ALLEMANN</t>
  </si>
  <si>
    <t>IBMR standard</t>
  </si>
  <si>
    <t>DROITE</t>
  </si>
  <si>
    <t>ETIAGE NORMAL</t>
  </si>
  <si>
    <t>ENSOLEILLE</t>
  </si>
  <si>
    <t>FAIBLE</t>
  </si>
  <si>
    <t>OUI</t>
  </si>
  <si>
    <t>périphyton : algues en sénescence (CLA SPX probablement); fort recouvrement algal, perturbations?</t>
  </si>
  <si>
    <t>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</si>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</sst>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780883</v>
      </c>
      <c r="G10" s="105"/>
      <c r="H10" s="106"/>
    </row>
    <row r="11" spans="1:8" ht="15">
      <c r="A11" s="10" t="s">
        <v>2281</v>
      </c>
      <c r="B11" s="47">
        <v>43293</v>
      </c>
      <c r="D11" s="10" t="s">
        <v>2284</v>
      </c>
      <c r="E11" s="52">
        <v>6311213</v>
      </c>
      <c r="G11" s="105"/>
      <c r="H11" s="106"/>
    </row>
    <row r="12" spans="1:8" ht="15">
      <c r="A12" s="10" t="s">
        <v>2287</v>
      </c>
      <c r="B12" s="52" t="s">
        <v>5290</v>
      </c>
      <c r="D12" s="10" t="s">
        <v>2285</v>
      </c>
      <c r="E12" s="52"/>
      <c r="G12" s="107"/>
      <c r="H12" s="108"/>
    </row>
    <row r="13" spans="1:5" ht="17.25" customHeight="1" thickBot="1">
      <c r="A13" s="2"/>
      <c r="B13" s="55"/>
      <c r="D13" s="10" t="s">
        <v>2286</v>
      </c>
      <c r="E13" s="52"/>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780883</v>
      </c>
    </row>
    <row r="18" spans="1:3" ht="15">
      <c r="A18" s="115"/>
      <c r="B18" s="49" t="s">
        <v>2271</v>
      </c>
      <c r="C18" s="61">
        <f>E11</f>
        <v>6311213</v>
      </c>
    </row>
    <row r="19" spans="1:2" ht="15">
      <c r="A19" s="3" t="s">
        <v>2063</v>
      </c>
      <c r="B19" s="29">
        <v>60</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11</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32</v>
      </c>
      <c r="D35" s="28" t="s">
        <v>2288</v>
      </c>
      <c r="E35" s="32">
        <v>68</v>
      </c>
    </row>
    <row r="36" spans="1:5" s="7" customFormat="1" ht="15" customHeight="1">
      <c r="A36" s="5" t="s">
        <v>2113</v>
      </c>
      <c r="B36" s="30">
        <v>32.5</v>
      </c>
      <c r="C36" s="6"/>
      <c r="D36" s="8" t="s">
        <v>2112</v>
      </c>
      <c r="E36" s="30">
        <v>67.5</v>
      </c>
    </row>
    <row r="37" spans="1:5" s="7" customFormat="1" ht="15" customHeight="1">
      <c r="A37" s="5" t="s">
        <v>2111</v>
      </c>
      <c r="B37" s="30">
        <v>10.97</v>
      </c>
      <c r="C37" s="6"/>
      <c r="D37" s="8" t="s">
        <v>2110</v>
      </c>
      <c r="E37" s="30">
        <v>11.6</v>
      </c>
    </row>
    <row r="38" spans="1:5" s="7" customFormat="1" ht="15" customHeight="1">
      <c r="A38" s="5" t="s">
        <v>2115</v>
      </c>
      <c r="B38" s="30">
        <v>15</v>
      </c>
      <c r="C38" s="6"/>
      <c r="D38" s="8" t="s">
        <v>2115</v>
      </c>
      <c r="E38" s="30">
        <v>30</v>
      </c>
    </row>
    <row r="39" spans="1:5" s="7" customFormat="1" ht="15" customHeight="1">
      <c r="A39" s="8" t="s">
        <v>2109</v>
      </c>
      <c r="B39" s="30" t="s">
        <v>5299</v>
      </c>
      <c r="C39" s="6"/>
      <c r="D39" s="8" t="s">
        <v>2109</v>
      </c>
      <c r="E39" s="30" t="s">
        <v>5299</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v>4</v>
      </c>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4</v>
      </c>
      <c r="C57" s="6"/>
      <c r="D57" s="14" t="s">
        <v>2095</v>
      </c>
      <c r="E57" s="19">
        <v>3</v>
      </c>
    </row>
    <row r="58" spans="1:5" s="15" customFormat="1" ht="15">
      <c r="A58" s="3" t="s">
        <v>2094</v>
      </c>
      <c r="B58" s="9">
        <v>4</v>
      </c>
      <c r="C58" s="6"/>
      <c r="D58" s="10" t="s">
        <v>2094</v>
      </c>
      <c r="E58" s="9">
        <v>4</v>
      </c>
    </row>
    <row r="59" spans="1:5" s="15" customFormat="1" ht="15">
      <c r="A59" s="3" t="s">
        <v>2093</v>
      </c>
      <c r="B59" s="9"/>
      <c r="C59" s="6"/>
      <c r="D59" s="10" t="s">
        <v>2093</v>
      </c>
      <c r="E59" s="9">
        <v>4</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v>1</v>
      </c>
      <c r="C74" s="6"/>
      <c r="D74" s="10" t="s">
        <v>2082</v>
      </c>
      <c r="E74" s="9">
        <v>1</v>
      </c>
    </row>
    <row r="75" spans="1:5" s="15" customFormat="1" ht="15">
      <c r="A75" s="3" t="s">
        <v>2081</v>
      </c>
      <c r="B75" s="9">
        <v>2</v>
      </c>
      <c r="C75" s="6"/>
      <c r="D75" s="10" t="s">
        <v>2081</v>
      </c>
      <c r="E75" s="9">
        <v>2</v>
      </c>
    </row>
    <row r="76" spans="1:5" s="15" customFormat="1" ht="15">
      <c r="A76" s="3" t="s">
        <v>2080</v>
      </c>
      <c r="B76" s="9"/>
      <c r="C76" s="6"/>
      <c r="D76" s="10" t="s">
        <v>2080</v>
      </c>
      <c r="E76" s="9"/>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4</v>
      </c>
    </row>
    <row r="84" spans="1:5" s="15" customFormat="1" ht="15">
      <c r="A84" s="3" t="s">
        <v>2074</v>
      </c>
      <c r="B84" s="9">
        <v>2</v>
      </c>
      <c r="C84" s="6"/>
      <c r="D84" s="10" t="s">
        <v>2074</v>
      </c>
      <c r="E84" s="9">
        <v>4</v>
      </c>
    </row>
    <row r="85" spans="1:5" s="15" customFormat="1" ht="15">
      <c r="A85" s="3" t="s">
        <v>2073</v>
      </c>
      <c r="B85" s="9">
        <v>2</v>
      </c>
      <c r="C85" s="6"/>
      <c r="D85" s="10" t="s">
        <v>2073</v>
      </c>
      <c r="E85" s="9">
        <v>2</v>
      </c>
    </row>
    <row r="86" spans="1:5" s="15" customFormat="1" ht="15">
      <c r="A86" s="3" t="s">
        <v>2072</v>
      </c>
      <c r="B86" s="9">
        <v>1</v>
      </c>
      <c r="C86" s="6"/>
      <c r="D86" s="10" t="s">
        <v>2072</v>
      </c>
      <c r="E86" s="9">
        <v>1</v>
      </c>
    </row>
    <row r="87" spans="1:5" s="15" customFormat="1" ht="15">
      <c r="A87" s="3" t="s">
        <v>2071</v>
      </c>
      <c r="B87" s="9"/>
      <c r="C87" s="6"/>
      <c r="D87" s="10" t="s">
        <v>2071</v>
      </c>
      <c r="E87" s="9">
        <v>1</v>
      </c>
    </row>
    <row r="88" spans="1:5" s="15" customFormat="1" ht="15">
      <c r="A88" s="3" t="s">
        <v>2070</v>
      </c>
      <c r="B88" s="9">
        <v>1</v>
      </c>
      <c r="C88" s="6"/>
      <c r="D88" s="10" t="s">
        <v>2070</v>
      </c>
      <c r="E88" s="9">
        <v>1</v>
      </c>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2.5</v>
      </c>
      <c r="E97" s="35">
        <v>10.4</v>
      </c>
      <c r="F97" s="35" t="s">
        <v>2294</v>
      </c>
    </row>
    <row r="98" spans="1:6" ht="15">
      <c r="A98" s="33" t="s">
        <v>1266</v>
      </c>
      <c r="B98" s="20" t="str">
        <f>VLOOKUP(A98,'Ref Taxo'!A:B,2,FALSE)</f>
        <v>Nostoc</v>
      </c>
      <c r="C98" s="21">
        <f>VLOOKUP(A98,'Ref Taxo'!A:D,4,FALSE)</f>
        <v>1105</v>
      </c>
      <c r="D98" s="34">
        <v>0.01</v>
      </c>
      <c r="E98" s="35"/>
      <c r="F98" s="35" t="s">
        <v>2294</v>
      </c>
    </row>
    <row r="99" spans="1:6" ht="15">
      <c r="A99" s="33" t="s">
        <v>1883</v>
      </c>
      <c r="B99" s="20" t="str">
        <f>VLOOKUP(A99,'Ref Taxo'!A:B,2,FALSE)</f>
        <v>Spirogyra</v>
      </c>
      <c r="C99" s="21">
        <f>VLOOKUP(A99,'Ref Taxo'!A:D,4,FALSE)</f>
        <v>1147</v>
      </c>
      <c r="D99" s="34">
        <v>0.5</v>
      </c>
      <c r="E99" s="35">
        <v>0.5</v>
      </c>
      <c r="F99" s="35" t="s">
        <v>2294</v>
      </c>
    </row>
    <row r="100" spans="1:6" ht="15">
      <c r="A100" s="33" t="s">
        <v>1922</v>
      </c>
      <c r="B100" s="20" t="str">
        <f>VLOOKUP(A100,'Ref Taxo'!A:B,2,FALSE)</f>
        <v>Tetraspora</v>
      </c>
      <c r="C100" s="21">
        <f>VLOOKUP(A100,'Ref Taxo'!A:D,4,FALSE)</f>
        <v>1138</v>
      </c>
      <c r="D100" s="34">
        <v>0.01</v>
      </c>
      <c r="E100" s="35"/>
      <c r="F100" s="35" t="s">
        <v>2294</v>
      </c>
    </row>
    <row r="101" spans="1:6" ht="15">
      <c r="A101" s="33" t="s">
        <v>2004</v>
      </c>
      <c r="B101" s="20" t="str">
        <f>VLOOKUP(A101,'Ref Taxo'!A:B,2,FALSE)</f>
        <v>Vaucheria</v>
      </c>
      <c r="C101" s="21">
        <f>VLOOKUP(A101,'Ref Taxo'!A:D,4,FALSE)</f>
        <v>1169</v>
      </c>
      <c r="D101" s="34">
        <v>10</v>
      </c>
      <c r="E101" s="35">
        <v>20</v>
      </c>
      <c r="F101" s="35" t="s">
        <v>2294</v>
      </c>
    </row>
    <row r="102" spans="1:6" ht="15">
      <c r="A102" s="33" t="s">
        <v>435</v>
      </c>
      <c r="B102" s="20" t="str">
        <f>VLOOKUP(A102,'Ref Taxo'!A:B,2,FALSE)</f>
        <v>Cinclidotus riparius</v>
      </c>
      <c r="C102" s="21">
        <f>VLOOKUP(A102,'Ref Taxo'!A:D,4,FALSE)</f>
        <v>1321</v>
      </c>
      <c r="D102" s="34">
        <v>0.01</v>
      </c>
      <c r="E102" s="35"/>
      <c r="F102" s="35" t="s">
        <v>2294</v>
      </c>
    </row>
    <row r="103" spans="1:6" ht="15">
      <c r="A103" s="33" t="s">
        <v>479</v>
      </c>
      <c r="B103" s="20" t="str">
        <f>VLOOKUP(A103,'Ref Taxo'!A:B,2,FALSE)</f>
        <v>Cratoneuron filicinum</v>
      </c>
      <c r="C103" s="21">
        <f>VLOOKUP(A103,'Ref Taxo'!A:D,4,FALSE)</f>
        <v>1233</v>
      </c>
      <c r="D103" s="34">
        <v>0.01</v>
      </c>
      <c r="E103" s="35"/>
      <c r="F103" s="35" t="s">
        <v>2294</v>
      </c>
    </row>
    <row r="104" spans="1:6" ht="15">
      <c r="A104" s="33" t="s">
        <v>733</v>
      </c>
      <c r="B104" s="20" t="str">
        <f>VLOOKUP(A104,'Ref Taxo'!A:B,2,FALSE)</f>
        <v>Fissidens crassipes</v>
      </c>
      <c r="C104" s="21">
        <f>VLOOKUP(A104,'Ref Taxo'!A:D,4,FALSE)</f>
        <v>1294</v>
      </c>
      <c r="D104" s="34">
        <v>0.01</v>
      </c>
      <c r="E104" s="35"/>
      <c r="F104" s="35" t="s">
        <v>2294</v>
      </c>
    </row>
    <row r="105" spans="1:6" ht="15">
      <c r="A105" s="33" t="s">
        <v>741</v>
      </c>
      <c r="B105" s="20" t="str">
        <f>VLOOKUP(A105,'Ref Taxo'!A:B,2,FALSE)</f>
        <v>Fissidens fontanus</v>
      </c>
      <c r="C105" s="21">
        <f>VLOOKUP(A105,'Ref Taxo'!A:D,4,FALSE)</f>
        <v>31545</v>
      </c>
      <c r="D105" s="34">
        <v>0.01</v>
      </c>
      <c r="E105" s="35">
        <v>0.01</v>
      </c>
      <c r="F105" s="35" t="s">
        <v>2294</v>
      </c>
    </row>
    <row r="106" spans="1:6" ht="15">
      <c r="A106" s="33" t="s">
        <v>768</v>
      </c>
      <c r="B106" s="20" t="str">
        <f>VLOOKUP(A106,'Ref Taxo'!A:B,2,FALSE)</f>
        <v>Fontinalis antipyretica</v>
      </c>
      <c r="C106" s="21">
        <f>VLOOKUP(A106,'Ref Taxo'!A:D,4,FALSE)</f>
        <v>1310</v>
      </c>
      <c r="D106" s="34">
        <v>0.01</v>
      </c>
      <c r="E106" s="35">
        <v>0.01</v>
      </c>
      <c r="F106" s="35" t="s">
        <v>2294</v>
      </c>
    </row>
    <row r="107" spans="1:6" ht="15">
      <c r="A107" s="33" t="s">
        <v>1035</v>
      </c>
      <c r="B107" s="20" t="str">
        <f>VLOOKUP(A107,'Ref Taxo'!A:B,2,FALSE)</f>
        <v>Leptodictyum riparium</v>
      </c>
      <c r="C107" s="21">
        <f>VLOOKUP(A107,'Ref Taxo'!A:D,4,FALSE)</f>
        <v>1244</v>
      </c>
      <c r="D107" s="34">
        <v>0.01</v>
      </c>
      <c r="E107" s="35"/>
      <c r="F107" s="35" t="s">
        <v>2294</v>
      </c>
    </row>
    <row r="108" spans="1:6" ht="15">
      <c r="A108" s="33" t="s">
        <v>1425</v>
      </c>
      <c r="B108" s="20" t="str">
        <f>VLOOKUP(A108,'Ref Taxo'!A:B,2,FALSE)</f>
        <v>Rhynchostegium riparioides</v>
      </c>
      <c r="C108" s="21">
        <f>VLOOKUP(A108,'Ref Taxo'!A:D,4,FALSE)</f>
        <v>1268</v>
      </c>
      <c r="D108" s="34">
        <v>0.01</v>
      </c>
      <c r="E108" s="35"/>
      <c r="F108" s="35" t="s">
        <v>5300</v>
      </c>
    </row>
    <row r="109" spans="1:6" ht="15">
      <c r="A109" s="33" t="s">
        <v>28</v>
      </c>
      <c r="B109" s="20" t="str">
        <f>VLOOKUP(A109,'Ref Taxo'!A:B,2,FALSE)</f>
        <v>Agrostis stolonifera</v>
      </c>
      <c r="C109" s="21">
        <f>VLOOKUP(A109,'Ref Taxo'!A:D,4,FALSE)</f>
        <v>1543</v>
      </c>
      <c r="D109" s="34">
        <v>0.02</v>
      </c>
      <c r="E109" s="35">
        <v>0.01</v>
      </c>
      <c r="F109" s="35" t="s">
        <v>2294</v>
      </c>
    </row>
    <row r="110" spans="1:6" ht="15">
      <c r="A110" s="33" t="s">
        <v>2010</v>
      </c>
      <c r="B110" s="20" t="str">
        <f>VLOOKUP(A110,'Ref Taxo'!A:B,2,FALSE)</f>
        <v>Veronica anagallis-aquatica</v>
      </c>
      <c r="C110" s="21">
        <f>VLOOKUP(A110,'Ref Taxo'!A:D,4,FALSE)</f>
        <v>1955</v>
      </c>
      <c r="D110" s="34"/>
      <c r="E110" s="35">
        <v>0.01</v>
      </c>
      <c r="F110" s="35" t="s">
        <v>2294</v>
      </c>
    </row>
    <row r="111" spans="1:6" ht="15">
      <c r="A111" s="33" t="s">
        <v>1098</v>
      </c>
      <c r="B111" s="20" t="str">
        <f>VLOOKUP(A111,'Ref Taxo'!A:B,2,FALSE)</f>
        <v>Lysimachia vulgaris</v>
      </c>
      <c r="C111" s="21">
        <f>VLOOKUP(A111,'Ref Taxo'!A:D,4,FALSE)</f>
        <v>1887</v>
      </c>
      <c r="D111" s="34"/>
      <c r="E111" s="35">
        <v>0.01</v>
      </c>
      <c r="F111" s="35" t="s">
        <v>2294</v>
      </c>
    </row>
    <row r="112" spans="1:6" ht="15">
      <c r="A112" s="33" t="s">
        <v>1104</v>
      </c>
      <c r="B112" s="20" t="str">
        <f>VLOOKUP(A112,'Ref Taxo'!A:B,2,FALSE)</f>
        <v>Lythrum salicaria</v>
      </c>
      <c r="C112" s="21">
        <f>VLOOKUP(A112,'Ref Taxo'!A:D,4,FALSE)</f>
        <v>1823</v>
      </c>
      <c r="D112" s="34"/>
      <c r="E112" s="35">
        <v>0.01</v>
      </c>
      <c r="F112" s="35" t="s">
        <v>2294</v>
      </c>
    </row>
    <row r="113" spans="1:6" ht="15">
      <c r="A113" s="33" t="s">
        <v>362</v>
      </c>
      <c r="B113" s="20" t="str">
        <f>VLOOKUP(A113,'Ref Taxo'!A:B,2,FALSE)</f>
        <v>Ceratophyllum demersum</v>
      </c>
      <c r="C113" s="21">
        <f>VLOOKUP(A113,'Ref Taxo'!A:D,4,FALSE)</f>
        <v>1717</v>
      </c>
      <c r="D113" s="34"/>
      <c r="E113" s="35">
        <v>0.01</v>
      </c>
      <c r="F113" s="35" t="s">
        <v>2294</v>
      </c>
    </row>
    <row r="114" spans="1:6" ht="15">
      <c r="A114" s="33" t="s">
        <v>1026</v>
      </c>
      <c r="B114" s="20" t="str">
        <f>VLOOKUP(A114,'Ref Taxo'!A:B,2,FALSE)</f>
        <v>Lemna minor</v>
      </c>
      <c r="C114" s="21">
        <f>VLOOKUP(A114,'Ref Taxo'!A:D,4,FALSE)</f>
        <v>1626</v>
      </c>
      <c r="D114" s="34"/>
      <c r="E114" s="35">
        <v>0.01</v>
      </c>
      <c r="F114" s="35" t="s">
        <v>2294</v>
      </c>
    </row>
    <row r="115" spans="1:6" ht="15">
      <c r="A115" s="33" t="s">
        <v>1207</v>
      </c>
      <c r="B115" s="20" t="str">
        <f>VLOOKUP(A115,'Ref Taxo'!A:B,2,FALSE)</f>
        <v>Myriophyllum spicatum</v>
      </c>
      <c r="C115" s="21">
        <f>VLOOKUP(A115,'Ref Taxo'!A:D,4,FALSE)</f>
        <v>1778</v>
      </c>
      <c r="D115" s="34">
        <v>0.1</v>
      </c>
      <c r="E115" s="35">
        <v>0.03</v>
      </c>
      <c r="F115" s="35" t="s">
        <v>2294</v>
      </c>
    </row>
    <row r="116" spans="1:6" ht="15">
      <c r="A116" s="33" t="s">
        <v>1476</v>
      </c>
      <c r="B116" s="20" t="str">
        <f>VLOOKUP(A116,'Ref Taxo'!A:B,2,FALSE)</f>
        <v>Potamogeton nodosus</v>
      </c>
      <c r="C116" s="21">
        <f>VLOOKUP(A116,'Ref Taxo'!A:D,4,FALSE)</f>
        <v>1652</v>
      </c>
      <c r="D116" s="34">
        <v>0.01</v>
      </c>
      <c r="E116" s="35">
        <v>0.01</v>
      </c>
      <c r="F116" s="35" t="s">
        <v>5300</v>
      </c>
    </row>
    <row r="117" spans="1:6" ht="15">
      <c r="A117" s="33" t="s">
        <v>1610</v>
      </c>
      <c r="B117" s="20" t="str">
        <f>VLOOKUP(A117,'Ref Taxo'!A:B,2,FALSE)</f>
        <v>Ranunculus penicillatus</v>
      </c>
      <c r="C117" s="21">
        <f>VLOOKUP(A117,'Ref Taxo'!A:D,4,FALSE)</f>
        <v>1909</v>
      </c>
      <c r="D117" s="34">
        <v>1</v>
      </c>
      <c r="E117" s="35">
        <v>0.8</v>
      </c>
      <c r="F117" s="35" t="s">
        <v>2294</v>
      </c>
    </row>
    <row r="118" spans="1:6" ht="15">
      <c r="A118" s="33" t="s">
        <v>661</v>
      </c>
      <c r="B118" s="20" t="str">
        <f>VLOOKUP(A118,'Ref Taxo'!A:B,2,FALSE)</f>
        <v>Equisetum arvense</v>
      </c>
      <c r="C118" s="21">
        <f>VLOOKUP(A118,'Ref Taxo'!A:D,4,FALSE)</f>
        <v>1384</v>
      </c>
      <c r="D118" s="34"/>
      <c r="E118" s="35">
        <v>0.01</v>
      </c>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2019-02-14T08:40:20Z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