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6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<sst xmlns="http://schemas.openxmlformats.org/spreadsheetml/2006/main" count="6459" uniqueCount="5300">
  <si>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</si>
  <si>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</si>
  <si>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</si>
  <si>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</si>
  <si>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</si>
  <si>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</si>
  <si>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</si>
  <si>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</si>
  <si>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</si>
  <si>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</si>
  <si>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</si>
  <si>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</si>
  <si>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</si>
  <si>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</si>
  <si>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</si>
  <si>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</si>
  <si>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</si>
  <si>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</si>
  <si>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</si>
  <si>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</si>
  <si>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</si>
  <si>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</si>
  <si>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</si>
  <si>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</si>
  <si>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</si>
  <si>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</si>
  <si>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</si>
  <si>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</si>
  <si>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</si>
  <si>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</si>
  <si>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</si>
  <si>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</si>
  <si>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</si>
  <si>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</si>
  <si>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</si>
  <si>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</si>
  <si>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</si>
  <si>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</si>
  <si>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</si>
  <si>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</si>
  <si>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</si>
  <si>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</si>
  <si>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</si>
  <si>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</si>
  <si>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</si>
  <si>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</si>
  <si>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</si>
  <si>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</si>
  <si>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</si>
  <si>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</si>
  <si>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</si>
  <si>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</si>
  <si>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</si>
  <si>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</si>
  <si>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</si>
  <si>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</si>
  <si>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</si>
  <si>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</si>
  <si>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</si>
  <si>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</si>
  <si>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</si>
  <si>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</si>
  <si>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</si>
  <si>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</si>
  <si>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</si>
  <si>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</si>
  <si>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</si>
  <si>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</si>
  <si>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</si>
  <si>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</si>
  <si>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</si>
  <si>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</si>
  <si>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</si>
  <si>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</si>
  <si>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</si>
  <si>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</si>
  <si>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</si>
  <si>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</si>
  <si>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</si>
  <si>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</si>
  <si>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</si>
  <si>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</si>
  <si>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</si>
  <si>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</si>
  <si>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</si>
  <si>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</si>
  <si>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</si>
  <si>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</si>
  <si>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</si>
  <si>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</si>
  <si>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</si>
  <si>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</si>
  <si>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</si>
  <si>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</si>
  <si>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</si>
  <si>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</si>
  <si>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</si>
  <si>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</si>
  <si>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</si>
  <si>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</si>
  <si>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</si>
  <si>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</si>
  <si>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</si>
  <si>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</si>
  <si>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</si>
  <si>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</si>
  <si>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</si>
  <si>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</si>
  <si>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</si>
  <si>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</si>
  <si>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</si>
  <si>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</si>
  <si>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</si>
  <si>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</si>
  <si>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</si>
  <si>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</si>
  <si>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</si>
  <si>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</si>
  <si>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</si>
  <si>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</si>
  <si>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</si>
  <si>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</si>
  <si>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</si>
  <si>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</si>
  <si>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</si>
  <si>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</si>
  <si>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</si>
  <si>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</si>
  <si>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</si>
  <si>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</si>
  <si>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</si>
  <si>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</si>
  <si>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</si>
  <si>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</si>
  <si>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</si>
  <si>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</si>
  <si>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</si>
  <si>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</si>
  <si>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</si>
  <si>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</si>
  <si>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</si>
  <si>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</si>
  <si>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</si>
  <si>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</si>
  <si>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</si>
  <si>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</si>
  <si>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</si>
  <si>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</si>
  <si>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</si>
  <si>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</si>
  <si>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</si>
  <si>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</si>
  <si>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</si>
  <si>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</si>
  <si>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</si>
  <si>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</si>
  <si>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</si>
  <si>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</si>
  <si>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</si>
  <si>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</si>
  <si>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</si>
  <si>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</si>
  <si>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</si>
  <si>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</si>
  <si>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</si>
  <si>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</si>
  <si>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</si>
  <si>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</si>
  <si>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</si>
  <si>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</si>
  <si>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</si>
  <si>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</si>
  <si>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</si>
  <si>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</si>
  <si>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</si>
  <si>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</si>
  <si>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</si>
  <si>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</si>
  <si>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</si>
  <si>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</si>
  <si>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</si>
  <si>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</si>
  <si>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</si>
  <si>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</si>
  <si>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</si>
  <si>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</si>
  <si>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</si>
  <si>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</si>
  <si>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</si>
  <si>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</si>
  <si>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</si>
  <si>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</si>
  <si>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</si>
  <si>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</si>
  <si>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</si>
  <si>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</si>
  <si>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</si>
  <si>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</si>
  <si>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</si>
  <si>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</si>
  <si>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</si>
  <si>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</si>
  <si>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</si>
  <si>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</si>
  <si>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</si>
  <si>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</si>
  <si>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</si>
  <si>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</si>
  <si>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</si>
  <si>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</si>
  <si>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</si>
  <si>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</si>
  <si>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</si>
  <si>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</si>
  <si>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</si>
  <si>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</si>
  <si>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</si>
  <si>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</si>
  <si>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</si>
  <si>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</si>
  <si>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</si>
  <si>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</si>
  <si>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</si>
  <si>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</si>
  <si>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</si>
  <si>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</si>
  <si>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</si>
  <si>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</si>
  <si>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</si>
  <si>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</si>
  <si>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</si>
  <si>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</si>
  <si>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</si>
  <si>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</si>
  <si>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</si>
  <si>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</si>
  <si>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</si>
  <si>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</si>
  <si>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</si>
  <si>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</si>
  <si>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</si>
  <si>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</si>
  <si>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</si>
  <si>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</si>
  <si>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</si>
  <si>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</si>
  <si>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</si>
  <si>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</si>
  <si>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</si>
  <si>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</si>
  <si>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</si>
  <si>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</si>
  <si>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</si>
  <si>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</si>
  <si>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</si>
  <si>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</si>
  <si>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</si>
  <si>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</si>
  <si>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</si>
  <si>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</si>
  <si>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</si>
  <si>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</si>
  <si>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</si>
  <si>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</si>
  <si>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</si>
  <si>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</si>
  <si>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</si>
  <si>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</si>
  <si>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</si>
  <si>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</si>
  <si>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</si>
  <si>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</si>
  <si>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</si>
  <si>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</si>
  <si>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</si>
  <si>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</si>
  <si>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</si>
  <si>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</si>
  <si>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</si>
  <si>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</si>
  <si>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</si>
  <si>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</si>
  <si>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</si>
  <si>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</si>
  <si>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</si>
  <si>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</si>
  <si>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</si>
  <si>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</si>
  <si>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</si>
  <si>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</si>
  <si>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</si>
  <si>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</si>
  <si>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</si>
  <si>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</si>
  <si>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</si>
  <si>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</si>
  <si>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</si>
  <si>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</si>
  <si>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</si>
  <si>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</si>
  <si>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</si>
  <si>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</si>
  <si>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</si>
  <si>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</si>
  <si>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</si>
  <si>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</si>
  <si>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</si>
  <si>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</si>
  <si>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</si>
  <si>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</si>
  <si>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</si>
  <si>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</si>
  <si>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</si>
  <si>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</si>
  <si>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</si>
  <si>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</si>
  <si>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</si>
  <si>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</si>
  <si>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</si>
  <si>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</si>
  <si>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</si>
  <si>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</si>
  <si>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</si>
  <si>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</si>
  <si>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</si>
  <si>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</si>
  <si>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</si>
  <si>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</si>
  <si>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</si>
  <si>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</si>
  <si>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</si>
  <si>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</si>
  <si>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</si>
  <si>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</si>
  <si>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</si>
  <si>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</si>
  <si>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</si>
  <si>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</si>
  <si>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</si>
  <si>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</si>
  <si>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</si>
  <si>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</si>
  <si>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</si>
  <si>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</si>
  <si>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</si>
  <si>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</si>
  <si>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</si>
  <si>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</si>
  <si>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</si>
  <si>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</si>
  <si>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</si>
  <si>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</si>
  <si>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</si>
  <si>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</si>
  <si>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</si>
  <si>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</si>
  <si>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</si>
  <si>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</si>
  <si>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</si>
  <si>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</si>
  <si>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</si>
  <si>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</si>
  <si>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</si>
  <si>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</si>
  <si>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</si>
  <si>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</si>
  <si>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</si>
  <si>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</si>
  <si>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</si>
  <si>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</si>
  <si>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</si>
  <si>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</si>
  <si>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</si>
  <si>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</si>
  <si>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</si>
  <si>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</si>
  <si>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</si>
  <si>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</si>
  <si>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</si>
  <si>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</si>
  <si>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</si>
  <si>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</si>
  <si>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</si>
  <si>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</si>
  <si>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</si>
  <si>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</si>
  <si>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</si>
  <si>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</si>
  <si>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</si>
  <si>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</si>
  <si>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</si>
  <si>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</si>
  <si>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</si>
  <si>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</si>
  <si>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</si>
  <si>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</si>
  <si>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</si>
  <si>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</si>
  <si>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</si>
  <si>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</si>
  <si>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</si>
  <si>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</si>
  <si>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</si>
  <si>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</si>
  <si>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</si>
  <si>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</si>
  <si>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</si>
  <si>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</si>
  <si>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</si>
  <si>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</si>
  <si>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</si>
  <si>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</si>
  <si>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</si>
  <si>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</si>
  <si>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</si>
  <si>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</si>
  <si>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</si>
  <si>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</si>
  <si>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</si>
  <si>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</si>
  <si>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</si>
  <si>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</si>
  <si>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</si>
  <si>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</si>
  <si>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</si>
  <si>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</si>
  <si>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</si>
  <si>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</si>
  <si>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</si>
  <si>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</si>
  <si>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</si>
  <si>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</si>
  <si>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</si>
  <si>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</si>
  <si>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</si>
  <si>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</si>
  <si>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</si>
  <si>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</si>
  <si>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</si>
  <si>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</si>
  <si>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</si>
  <si>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</si>
  <si>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</si>
  <si>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</si>
  <si>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</si>
  <si>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</si>
  <si>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</si>
  <si>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</si>
  <si>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</si>
  <si>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</si>
  <si>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</si>
  <si>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</si>
  <si>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</si>
  <si>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</si>
  <si>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</si>
  <si>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</si>
  <si>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</si>
  <si>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</si>
  <si>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</si>
  <si>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</si>
  <si>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</si>
  <si>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</si>
  <si>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</si>
  <si>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</si>
  <si>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</si>
  <si>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</si>
  <si>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</si>
  <si>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</si>
  <si>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</si>
  <si>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</si>
  <si>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</si>
  <si>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</si>
  <si>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</si>
  <si>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</si>
  <si>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</si>
  <si>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</si>
  <si>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</si>
  <si>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</si>
  <si>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</si>
  <si>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</si>
  <si>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</si>
  <si>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</si>
  <si>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</si>
  <si>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</si>
  <si>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</si>
  <si>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</si>
  <si>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</si>
  <si>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</si>
  <si>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</si>
  <si>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</si>
  <si>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</si>
  <si>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</si>
  <si>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</si>
  <si>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</si>
  <si>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</si>
  <si>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</si>
  <si>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</si>
  <si>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</si>
  <si>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</si>
  <si>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</si>
  <si>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</si>
  <si>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</si>
  <si>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</si>
  <si>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</si>
  <si>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</si>
  <si>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</si>
  <si>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</si>
  <si>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</si>
  <si>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</si>
  <si>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</si>
  <si>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</si>
  <si>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</si>
  <si>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</si>
  <si>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</si>
  <si>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</si>
  <si>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</si>
  <si>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</si>
  <si>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</si>
  <si>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</si>
  <si>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</si>
  <si>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</si>
  <si>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</si>
  <si>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</si>
  <si>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</si>
  <si>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</si>
  <si>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</si>
  <si>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</si>
  <si>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</si>
  <si>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</si>
  <si>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</si>
  <si>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</si>
  <si>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</si>
  <si>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</si>
  <si>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</si>
  <si>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</si>
  <si>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</si>
  <si>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</si>
  <si>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</si>
  <si>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</si>
  <si>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</si>
  <si>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</si>
  <si>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</si>
  <si>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</si>
  <si>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</si>
  <si>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</si>
  <si>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</si>
  <si>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</si>
  <si>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</si>
  <si>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</si>
  <si>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</si>
  <si>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</si>
  <si>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</si>
  <si>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</si>
  <si>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</si>
  <si>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</si>
  <si>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</si>
  <si>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</si>
  <si>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</si>
  <si>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</si>
  <si>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</si>
  <si>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</si>
  <si>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</si>
  <si>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</si>
  <si>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</si>
  <si>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</si>
  <si>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</si>
  <si>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</si>
  <si>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</si>
  <si>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</si>
  <si>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</si>
  <si>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</si>
  <si>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</si>
  <si>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</si>
  <si>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</si>
  <si>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</si>
  <si>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</si>
  <si>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</si>
  <si>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</si>
  <si>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</si>
  <si>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</si>
  <si>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</si>
  <si>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</si>
  <si>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</si>
  <si>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</si>
  <si>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</si>
  <si>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</si>
  <si>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</si>
  <si>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</si>
  <si>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</si>
  <si>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</si>
  <si>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</si>
  <si>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</si>
  <si>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</si>
  <si>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</si>
  <si>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</si>
  <si>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</si>
  <si>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</si>
  <si>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</si>
  <si>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</si>
  <si>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</si>
  <si>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</si>
  <si>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</si>
  <si>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</si>
  <si>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</si>
  <si>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</si>
  <si>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</si>
  <si>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</si>
  <si>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</si>
  <si>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</si>
  <si>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</si>
  <si>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</si>
  <si>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</si>
  <si>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</si>
  <si>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</si>
  <si>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</si>
  <si>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</si>
  <si>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</si>
  <si>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</si>
  <si>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</si>
  <si>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</si>
  <si>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</si>
  <si>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</si>
  <si>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</si>
  <si>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</si>
  <si>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</si>
  <si>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</si>
  <si>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</si>
  <si>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</si>
  <si>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</si>
  <si>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</si>
  <si>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</si>
  <si>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</si>
  <si>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</si>
  <si>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</si>
  <si>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</si>
  <si>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</si>
  <si>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</si>
  <si>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</si>
  <si>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</si>
  <si>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</si>
  <si>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</si>
  <si>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</si>
  <si>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</si>
  <si>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</si>
  <si>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</si>
  <si>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</si>
  <si>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</si>
  <si>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</si>
  <si>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</si>
  <si>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</si>
  <si>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</si>
  <si>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</si>
  <si>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</si>
  <si>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</si>
  <si>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</si>
  <si>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</si>
  <si>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</si>
  <si>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</si>
  <si>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</si>
  <si>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</si>
  <si>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</si>
  <si>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</si>
  <si>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</si>
  <si>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</si>
  <si>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</si>
  <si>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</si>
  <si>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</si>
  <si>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</si>
  <si>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</si>
  <si>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</si>
  <si>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</si>
  <si>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</si>
  <si>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</si>
  <si>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</si>
  <si>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</si>
  <si>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</si>
  <si>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</si>
  <si>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</si>
  <si>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</si>
  <si>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</si>
  <si>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</si>
  <si>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</si>
  <si>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</si>
  <si>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</si>
  <si>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</si>
  <si>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</si>
  <si>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</si>
  <si>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</si>
  <si>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</si>
  <si>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</si>
  <si>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</si>
  <si>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</si>
  <si>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</si>
  <si>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</si>
  <si>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</si>
  <si>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</si>
  <si>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</si>
  <si>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</si>
  <si>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</si>
  <si>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</si>
  <si>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</si>
  <si>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</si>
  <si>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</si>
  <si>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</si>
  <si>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</si>
  <si>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</si>
  <si>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</si>
  <si>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</si>
  <si>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</si>
  <si>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</si>
  <si>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</si>
  <si>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</si>
  <si>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</si>
  <si>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</si>
  <si>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</si>
  <si>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</si>
  <si>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</si>
  <si>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</si>
  <si>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</si>
  <si>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</si>
  <si>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</si>
  <si>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</si>
  <si>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</si>
  <si>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</si>
  <si>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</si>
  <si>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</si>
  <si>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</si>
  <si>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</si>
  <si>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</si>
  <si>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</si>
  <si>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</si>
  <si>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</si>
  <si>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</si>
  <si>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</si>
  <si>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</si>
  <si>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</si>
  <si>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</si>
  <si>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</si>
  <si>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</si>
  <si>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</si>
  <si>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</si>
  <si>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</si>
  <si>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</si>
  <si>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</si>
  <si>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</si>
  <si>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</si>
  <si>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</si>
  <si>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</si>
  <si>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</si>
  <si>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</si>
  <si>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</si>
  <si>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</si>
  <si>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</si>
  <si>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</si>
  <si>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</si>
  <si>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</si>
  <si>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</si>
  <si>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</si>
  <si>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</si>
  <si>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</si>
  <si>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</si>
  <si>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</si>
  <si>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</si>
  <si>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</si>
  <si>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</si>
  <si>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</si>
  <si>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</si>
  <si>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</si>
  <si>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</si>
  <si>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</si>
  <si>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</si>
  <si>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</si>
  <si>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</si>
  <si>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</si>
  <si>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</si>
  <si>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</si>
  <si>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</si>
  <si>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</si>
  <si>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</si>
  <si>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</si>
  <si>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</si>
  <si>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</si>
  <si>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</si>
  <si>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</si>
  <si>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</si>
  <si>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</si>
  <si>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</si>
  <si>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</si>
  <si>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</si>
  <si>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</si>
  <si>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</si>
  <si>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</si>
  <si>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</si>
  <si>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</si>
  <si>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</si>
  <si>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</si>
  <si>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</si>
  <si>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</si>
  <si>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</si>
  <si>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</si>
  <si>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</si>
  <si>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</si>
  <si>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</si>
  <si>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</si>
  <si>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</si>
  <si>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</si>
  <si>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</si>
  <si>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</si>
  <si>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</si>
  <si>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</si>
  <si>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</si>
  <si>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</si>
  <si>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</si>
  <si>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</si>
  <si>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</si>
  <si>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</si>
  <si>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</si>
  <si>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</si>
  <si>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</si>
  <si>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</si>
  <si>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</si>
  <si>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</si>
  <si>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</si>
  <si>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</si>
  <si>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</si>
  <si>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</si>
  <si>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</si>
  <si>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</si>
  <si>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</si>
  <si>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</si>
  <si>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</si>
  <si>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</si>
  <si>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</si>
  <si>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</si>
  <si>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</si>
  <si>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</si>
  <si>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</si>
  <si>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</si>
  <si>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</si>
  <si>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</si>
  <si>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</si>
  <si>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</si>
  <si>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</si>
  <si>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</si>
  <si>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</si>
  <si>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</si>
  <si>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</si>
  <si>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</si>
  <si>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</si>
  <si>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</si>
  <si>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</si>
  <si>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</si>
  <si>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</si>
  <si>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</si>
  <si>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</si>
  <si>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</si>
  <si>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</si>
  <si>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</si>
  <si>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</si>
  <si>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</si>
  <si>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</si>
  <si>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</si>
  <si>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</si>
  <si>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</si>
  <si>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</si>
  <si>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</si>
  <si>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</si>
  <si>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</si>
  <si>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</si>
  <si>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</si>
  <si>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</si>
  <si>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</si>
  <si>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</si>
  <si>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</si>
  <si>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</si>
  <si>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</si>
  <si>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</si>
  <si>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</si>
  <si>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</si>
  <si>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</si>
  <si>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</si>
  <si>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</si>
  <si>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</si>
  <si>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</si>
  <si>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</si>
  <si>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</si>
  <si>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</si>
  <si>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</si>
  <si>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</si>
  <si>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</si>
  <si>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</si>
  <si>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</si>
  <si>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</si>
  <si>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</si>
  <si>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</si>
  <si>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</si>
  <si>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</si>
  <si>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</si>
  <si>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</si>
  <si>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</si>
  <si>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</si>
  <si>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</si>
  <si>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</si>
  <si>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</si>
  <si>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</si>
  <si>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</si>
  <si>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</si>
  <si>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</si>
  <si>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</si>
  <si>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</si>
  <si>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</si>
  <si>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</si>
  <si>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</si>
  <si>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</si>
  <si>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</si>
  <si>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</si>
  <si>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</si>
  <si>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</si>
  <si>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</si>
  <si>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</si>
  <si>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</si>
  <si>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</si>
  <si>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</si>
  <si>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</si>
  <si>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</si>
  <si>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</si>
  <si>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</si>
  <si>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</si>
  <si>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</si>
  <si>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</si>
  <si>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</si>
  <si>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</si>
  <si>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</si>
  <si>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</si>
  <si>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</si>
  <si>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</si>
  <si>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</si>
  <si>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</si>
  <si>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</si>
  <si>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</si>
  <si>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</si>
  <si>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</si>
  <si>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</si>
  <si>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</si>
  <si>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</si>
  <si>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</si>
  <si>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</si>
  <si>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</si>
  <si>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</si>
  <si>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</si>
  <si>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</si>
  <si>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</si>
  <si>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</si>
  <si>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</si>
  <si>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</si>
  <si>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</si>
  <si>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</si>
  <si>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</si>
  <si>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</si>
  <si>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</si>
  <si>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</si>
  <si>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</si>
  <si>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</si>
  <si>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</si>
  <si>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</si>
  <si>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</si>
  <si>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</si>
  <si>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</si>
  <si>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</si>
  <si>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</si>
  <si>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</si>
  <si>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</si>
  <si>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</si>
  <si>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</si>
  <si>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</si>
  <si>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</si>
  <si>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</si>
  <si>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</si>
  <si>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</si>
  <si>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</si>
  <si>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</si>
  <si>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</si>
  <si>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</si>
  <si>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</si>
  <si>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</si>
  <si>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</si>
  <si>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</si>
  <si>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</si>
  <si>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</si>
  <si>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</si>
  <si>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</si>
  <si>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</si>
  <si>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</si>
  <si>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</si>
  <si>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</si>
  <si>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</si>
  <si>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</si>
  <si>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</si>
  <si>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</si>
  <si>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</si>
  <si>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</si>
  <si>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</si>
  <si>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</si>
  <si>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</si>
  <si>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</si>
  <si>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</si>
  <si>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</si>
  <si>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</si>
  <si>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</si>
  <si>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</si>
  <si>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</si>
  <si>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</si>
  <si>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</si>
  <si>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</si>
  <si>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</si>
  <si>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</si>
  <si>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</si>
  <si>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</si>
  <si>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</si>
  <si>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</si>
  <si>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</si>
  <si>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</si>
  <si>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</si>
  <si>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</si>
  <si>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</si>
  <si>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</si>
  <si>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</si>
  <si>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</si>
  <si>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</si>
  <si>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</si>
  <si>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</si>
  <si>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</si>
  <si>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</si>
  <si>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</si>
  <si>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</si>
  <si>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</si>
  <si>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</si>
  <si>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</si>
  <si>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</si>
  <si>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</si>
  <si>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</si>
  <si>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</si>
  <si>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</si>
  <si>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</si>
  <si>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</si>
  <si>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</si>
  <si>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</si>
  <si>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</si>
  <si>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</si>
  <si>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</si>
  <si>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</si>
  <si>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</si>
  <si>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</si>
  <si>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</si>
  <si>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</si>
  <si>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</si>
  <si>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</si>
  <si>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</si>
  <si>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</si>
  <si>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</si>
  <si>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</si>
  <si>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</si>
  <si>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</si>
  <si>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</si>
  <si>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</si>
  <si>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</si>
  <si>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</si>
  <si>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</si>
  <si>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</si>
  <si>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</si>
  <si>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</si>
  <si>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</si>
  <si>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</si>
  <si>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</si>
  <si>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</si>
  <si>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</si>
  <si>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</si>
  <si>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</si>
  <si>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</si>
  <si>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</si>
  <si>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</si>
  <si>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</si>
  <si>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</si>
  <si>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</si>
  <si>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</si>
  <si>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</si>
  <si>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</si>
  <si>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</si>
  <si>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</si>
  <si>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</si>
  <si>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</si>
  <si>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</si>
  <si>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</si>
  <si>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</si>
  <si>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</si>
  <si>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</si>
  <si>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</si>
  <si>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</si>
  <si>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</si>
  <si>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</si>
  <si>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</si>
  <si>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</si>
  <si>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</si>
  <si>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</si>
  <si>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</si>
  <si>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</si>
  <si>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</si>
  <si>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</si>
  <si>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</si>
  <si>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</si>
  <si>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</si>
  <si>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</si>
  <si>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</si>
  <si>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</si>
  <si>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</si>
  <si>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</si>
  <si>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</si>
  <si>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</si>
  <si>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</si>
  <si>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</si>
  <si>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</si>
  <si>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</si>
  <si>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</si>
  <si>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</si>
  <si>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</si>
  <si>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</si>
  <si>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</si>
  <si>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</si>
  <si>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</si>
  <si>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</si>
  <si>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</si>
  <si>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</si>
  <si>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</si>
  <si>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</si>
  <si>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</si>
  <si>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</si>
  <si>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</si>
  <si>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</si>
  <si>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</si>
  <si>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</si>
  <si>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</si>
  <si>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</si>
  <si>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</si>
  <si>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</si>
  <si>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</si>
  <si>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</si>
  <si>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</si>
  <si>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</si>
  <si>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</si>
  <si>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</si>
  <si>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</si>
  <si>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</si>
  <si>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</si>
  <si>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</si>
  <si>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</si>
  <si>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</si>
  <si>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</si>
  <si>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</si>
  <si>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</si>
  <si>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</si>
  <si>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</si>
  <si>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</si>
  <si>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</si>
  <si>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</si>
  <si>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</si>
  <si>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</si>
  <si>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</si>
  <si>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</si>
  <si>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</si>
  <si>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</si>
  <si>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</si>
  <si>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</si>
  <si>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</si>
  <si>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</si>
  <si>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</si>
  <si>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</si>
  <si>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</si>
  <si>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</si>
  <si>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</si>
  <si>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</si>
  <si>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</si>
  <si>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</si>
  <si>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</si>
  <si>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</si>
  <si>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</si>
  <si>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</si>
  <si>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</si>
  <si>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</si>
  <si>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</si>
  <si>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</si>
  <si>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</si>
  <si>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</si>
  <si>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</si>
  <si>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</si>
  <si>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</si>
  <si>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</si>
  <si>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</si>
  <si>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</si>
  <si>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</si>
  <si>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</si>
  <si>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</si>
  <si>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</si>
  <si>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</si>
  <si>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</si>
  <si>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</si>
  <si>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</si>
  <si>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</si>
  <si>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</si>
  <si>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</si>
  <si>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</si>
  <si>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</si>
  <si>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</si>
  <si>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</si>
  <si>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</si>
  <si>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</si>
  <si>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</si>
  <si>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</si>
  <si>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</si>
  <si>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</si>
  <si>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</si>
  <si>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</si>
  <si>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</si>
  <si>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</si>
  <si>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</si>
  <si>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</si>
  <si>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</si>
  <si>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</si>
  <si>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</si>
  <si>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</si>
  <si>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</si>
  <si>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</si>
  <si>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</si>
  <si>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</si>
  <si>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</si>
  <si>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</si>
  <si>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</si>
  <si>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</si>
  <si>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</si>
  <si>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</si>
  <si>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</si>
  <si>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</si>
  <si>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</si>
  <si>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</si>
  <si>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</si>
  <si>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</si>
  <si>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</si>
  <si>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</si>
  <si>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</si>
  <si>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</si>
  <si>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</si>
  <si>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</si>
  <si>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</si>
  <si>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</si>
  <si>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</si>
  <si>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</si>
  <si>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</si>
  <si>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</si>
  <si>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</si>
  <si>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</si>
  <si>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</si>
  <si>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</si>
  <si>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</si>
  <si>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</si>
  <si>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</si>
  <si>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</si>
  <si>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</si>
  <si>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</si>
  <si>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</si>
  <si>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</si>
  <si>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</si>
  <si>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</si>
  <si>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</si>
  <si>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</si>
  <si>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</si>
  <si>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</si>
  <si>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</si>
  <si>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</si>
  <si>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</si>
  <si>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</si>
  <si>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</si>
  <si>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</si>
  <si>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</si>
  <si>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</si>
  <si>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</si>
  <si>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</si>
  <si>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</si>
  <si>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</si>
  <si>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</si>
  <si>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</si>
  <si>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</si>
  <si>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</si>
  <si>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</si>
  <si>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</si>
  <si>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</si>
  <si>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</si>
  <si>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</si>
  <si>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</si>
  <si>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</si>
  <si>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</si>
  <si>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</si>
  <si>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</si>
  <si>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</si>
  <si>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</si>
  <si>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</si>
  <si>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</si>
  <si>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</si>
  <si>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</si>
  <si>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</si>
  <si>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</si>
  <si>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</si>
  <si>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</si>
  <si>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</si>
  <si>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</si>
  <si>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</si>
  <si>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</si>
  <si>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</si>
  <si>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</si>
  <si>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</si>
  <si>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</si>
  <si>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</si>
  <si>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</si>
  <si>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</si>
  <si>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</si>
  <si>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</si>
  <si>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</si>
  <si>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</si>
  <si>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</si>
  <si>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</si>
  <si>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</si>
  <si>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</si>
  <si>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</si>
  <si>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</si>
  <si>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</si>
  <si>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</si>
  <si>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</si>
  <si>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</si>
  <si>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</si>
  <si>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</si>
  <si>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</si>
  <si>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</si>
  <si>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</si>
  <si>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</si>
  <si>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</si>
  <si>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</si>
  <si>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</si>
  <si>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</si>
  <si>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</si>
  <si>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</si>
  <si>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</si>
  <si>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</si>
  <si>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</si>
  <si>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</si>
  <si>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</si>
  <si>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</si>
  <si>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</si>
  <si>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</si>
  <si>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</si>
  <si>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</si>
  <si>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</si>
  <si>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</si>
  <si>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</si>
  <si>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</si>
  <si>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</si>
  <si>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</si>
  <si>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</si>
  <si>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</si>
  <si>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</si>
  <si>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</si>
  <si>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</si>
  <si>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</si>
  <si>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</si>
  <si>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</si>
  <si>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</si>
  <si>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</si>
  <si>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</si>
  <si>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</si>
  <si>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</si>
  <si>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</si>
  <si>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</si>
  <si>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</si>
  <si>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</si>
  <si>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</si>
  <si>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</si>
  <si>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</si>
  <si>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</si>
  <si>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</si>
  <si>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</si>
  <si>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</si>
  <si>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</si>
  <si>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</si>
  <si>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</si>
  <si>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</si>
  <si>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</si>
  <si>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</si>
  <si>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</si>
  <si>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</si>
  <si>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</si>
  <si>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</si>
  <si>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</si>
  <si>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</si>
  <si>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</si>
  <si>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</si>
  <si>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</si>
  <si>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</si>
  <si>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</si>
  <si>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</si>
  <si>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</si>
  <si>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</si>
  <si>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</si>
  <si>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</si>
  <si>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</si>
  <si>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</si>
  <si>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</si>
  <si>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</si>
  <si>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</si>
  <si>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</si>
  <si>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</si>
  <si>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</si>
  <si>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</si>
  <si>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</si>
  <si>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</si>
  <si>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</si>
  <si>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</si>
  <si>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</si>
  <si>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</si>
  <si>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</si>
  <si>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</si>
  <si>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</si>
  <si>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</si>
  <si>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</si>
  <si>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</si>
  <si>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</si>
  <si>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</si>
  <si>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</si>
  <si>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</si>
  <si>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</si>
  <si>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</si>
  <si>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</si>
  <si>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</si>
  <si>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</si>
  <si>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</si>
  <si>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</si>
  <si>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</si>
  <si>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</si>
  <si>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</si>
  <si>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</si>
  <si>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</si>
  <si>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</si>
  <si>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</si>
  <si>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</si>
  <si>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</si>
  <si>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</si>
  <si>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</si>
  <si>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</si>
  <si>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</si>
  <si>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</si>
  <si>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</si>
  <si>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</si>
  <si>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</si>
  <si>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</si>
  <si>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</si>
  <si>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</si>
  <si>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</si>
  <si>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</si>
  <si>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</si>
  <si>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</si>
  <si>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</si>
  <si>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</si>
  <si>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</si>
  <si>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</si>
  <si>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</si>
  <si>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</si>
  <si>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</si>
  <si>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</si>
  <si>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</si>
  <si>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</si>
  <si>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</si>
  <si>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</si>
  <si>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</si>
  <si>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</si>
  <si>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</si>
  <si>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</si>
  <si>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</si>
  <si>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</si>
  <si>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</si>
  <si>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</si>
  <si>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</si>
  <si>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</si>
  <si>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</si>
  <si>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</si>
  <si>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</si>
  <si>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</si>
  <si>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</si>
  <si>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</si>
  <si>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</si>
  <si>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</si>
  <si>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</si>
  <si>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</si>
  <si>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</si>
  <si>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</si>
  <si>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</si>
  <si>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</si>
  <si>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</si>
  <si>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</si>
  <si>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</si>
  <si>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</si>
  <si>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</si>
  <si>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</si>
  <si>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</si>
  <si>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</si>
  <si>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</si>
  <si>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</si>
  <si>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</si>
  <si>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</si>
  <si>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</si>
  <si>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</si>
  <si>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</si>
  <si>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</si>
  <si>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</si>
  <si>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</si>
  <si>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</si>
  <si>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</si>
  <si>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</si>
  <si>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</si>
  <si>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</si>
  <si>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</si>
  <si>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</si>
  <si>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</si>
  <si>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</si>
  <si>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</si>
  <si>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</si>
  <si>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</si>
  <si>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</si>
  <si>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</si>
  <si>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</si>
  <si>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</si>
  <si>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</si>
  <si>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</si>
  <si>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</si>
  <si>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</si>
  <si>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</si>
  <si>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</si>
  <si>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</si>
  <si>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</si>
  <si>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</si>
  <si>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</si>
  <si>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</si>
  <si>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</si>
  <si>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</si>
  <si>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</si>
  <si>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</si>
  <si>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</si>
  <si>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</si>
  <si>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</si>
  <si>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</si>
  <si>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</si>
  <si>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</si>
  <si>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</si>
  <si>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</si>
  <si>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</si>
  <si>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</si>
  <si>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</si>
  <si>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</si>
  <si>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</si>
  <si>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</si>
  <si>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</si>
  <si>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</si>
  <si>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</si>
  <si>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</si>
  <si>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</si>
  <si>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</si>
  <si>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</si>
  <si>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</si>
  <si>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</si>
  <si>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</si>
  <si>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</si>
  <si>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</si>
  <si>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</si>
  <si>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</si>
  <si>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</si>
  <si>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</si>
  <si>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</si>
  <si>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</si>
  <si>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</si>
  <si>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</si>
  <si>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</si>
  <si>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</si>
  <si>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</si>
  <si>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</si>
  <si>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</si>
  <si>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</si>
  <si>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</si>
  <si>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</si>
  <si>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</si>
  <si>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</si>
  <si>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</si>
  <si>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</si>
  <si>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</si>
  <si>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</si>
  <si>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</si>
  <si>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</si>
  <si>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</si>
  <si>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</si>
  <si>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</si>
  <si>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</si>
  <si>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</si>
  <si>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</si>
  <si>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</si>
  <si>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</si>
  <si>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</si>
  <si>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</si>
  <si>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</si>
  <si>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</si>
  <si>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</si>
  <si>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</si>
  <si>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</si>
  <si>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</si>
  <si>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</si>
  <si>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</si>
  <si>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</si>
  <si>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</si>
  <si>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</si>
  <si>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</si>
  <si>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</si>
  <si>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</si>
  <si>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</si>
  <si>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</si>
  <si>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</si>
  <si>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</si>
  <si>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</si>
  <si>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</si>
  <si>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</si>
  <si>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</si>
  <si>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</si>
  <si>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</si>
  <si>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</si>
  <si>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</si>
  <si>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</si>
  <si>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</si>
  <si>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</si>
  <si>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</si>
  <si>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</si>
  <si>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</si>
  <si>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</si>
  <si>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</si>
  <si>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</si>
  <si>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</si>
  <si>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</si>
  <si>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</si>
  <si>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</si>
  <si>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</si>
  <si>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</si>
  <si>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</si>
  <si>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</si>
  <si>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</si>
  <si>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</si>
  <si>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</si>
  <si>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</si>
  <si>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</si>
  <si>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</si>
  <si>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</si>
  <si>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</si>
  <si>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</si>
  <si>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</si>
  <si>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</si>
  <si>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</si>
  <si>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</si>
  <si>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</si>
  <si>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</si>
  <si>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</si>
  <si>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</si>
  <si>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</si>
  <si>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</si>
  <si>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</si>
  <si>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</si>
  <si>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</si>
  <si>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</si>
  <si>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</si>
  <si>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</si>
  <si>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</si>
  <si>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</si>
  <si>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</si>
  <si>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</si>
  <si>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</si>
  <si>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</si>
  <si>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</si>
  <si>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</si>
  <si>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</si>
  <si>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</si>
  <si>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</si>
  <si>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</si>
  <si>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</si>
  <si>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</si>
  <si>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</si>
  <si>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</si>
  <si>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</si>
  <si>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</si>
  <si>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</si>
  <si>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</si>
  <si>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</si>
  <si>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</si>
  <si>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</si>
  <si>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</si>
  <si>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</si>
  <si>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</si>
  <si>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</si>
  <si>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</si>
  <si>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</si>
  <si>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</si>
  <si>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</si>
  <si>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</si>
  <si>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</si>
  <si>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</si>
  <si>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</si>
  <si>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</si>
  <si>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</si>
  <si>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</si>
  <si>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</si>
  <si>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</si>
  <si>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</si>
  <si>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</si>
  <si>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</si>
  <si>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</si>
  <si>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</si>
  <si>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</si>
  <si>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</si>
  <si>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</si>
  <si>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</si>
  <si>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</si>
  <si>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</si>
  <si>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</si>
  <si>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</si>
  <si>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</si>
  <si>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</si>
  <si>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</si>
  <si>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</si>
  <si>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</si>
  <si>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</si>
  <si>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</si>
  <si>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</si>
  <si>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</si>
  <si>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</si>
  <si>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</si>
  <si>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</si>
  <si>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</si>
  <si>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</si>
  <si>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</si>
  <si>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</si>
  <si>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</si>
  <si>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</si>
  <si>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</si>
  <si>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</si>
  <si>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</si>
  <si>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</si>
  <si>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</si>
  <si>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</si>
  <si>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</si>
  <si>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</si>
  <si>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</si>
  <si>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</si>
  <si>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</si>
  <si>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</si>
  <si>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</si>
  <si>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</si>
  <si>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</si>
  <si>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</si>
  <si>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</si>
  <si>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</si>
  <si>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</si>
  <si>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</si>
  <si>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</si>
  <si>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</si>
  <si>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</si>
  <si>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</si>
  <si>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</si>
  <si>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</si>
  <si>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</si>
  <si>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</si>
  <si>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</si>
  <si>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</si>
  <si>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</si>
  <si>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</si>
  <si>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</si>
  <si>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</si>
  <si>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</si>
  <si>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</si>
  <si>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</si>
  <si>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</si>
  <si>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</si>
  <si>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</si>
  <si>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</si>
  <si>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</si>
  <si>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</si>
  <si>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</si>
  <si>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</si>
  <si>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</si>
  <si>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</si>
  <si>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</si>
  <si>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</si>
  <si>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</si>
  <si>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</si>
  <si>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</si>
  <si>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</si>
  <si>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</si>
  <si>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</si>
  <si>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</si>
  <si>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</si>
  <si>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</si>
  <si>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</si>
  <si>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</si>
  <si>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</si>
  <si>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</si>
  <si>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</si>
  <si>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</si>
  <si>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</si>
  <si>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</si>
  <si>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</si>
  <si>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</si>
  <si>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</si>
  <si>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</si>
  <si>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</si>
  <si>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</si>
  <si>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</si>
  <si>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</si>
  <si>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</si>
  <si>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</si>
  <si>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</si>
  <si>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</si>
  <si>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</si>
  <si>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</si>
  <si>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</si>
  <si>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</si>
  <si>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</si>
  <si>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</si>
  <si>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</si>
  <si>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</si>
  <si>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</si>
  <si>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</si>
  <si>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</si>
  <si>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</si>
  <si>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</si>
  <si>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</si>
  <si>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</si>
  <si>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</si>
  <si>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</si>
  <si>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</si>
  <si>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</si>
  <si>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</si>
  <si>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</si>
  <si>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</si>
  <si>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</si>
  <si>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</si>
  <si>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</si>
  <si>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</si>
  <si>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</si>
  <si>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</si>
  <si>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</si>
  <si>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</si>
  <si>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</si>
  <si>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</si>
  <si>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</si>
  <si>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</si>
  <si>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</si>
  <si>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</si>
  <si>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</si>
  <si>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</si>
  <si>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</si>
  <si>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</si>
  <si>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</si>
  <si>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</si>
  <si>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</si>
  <si>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</si>
  <si>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</si>
  <si>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</si>
  <si>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</si>
  <si>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</si>
  <si>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</si>
  <si>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</si>
  <si>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</si>
  <si>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</si>
  <si>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</si>
  <si>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</si>
  <si>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</si>
  <si>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</si>
  <si>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</si>
  <si>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</si>
  <si>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</si>
  <si>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</si>
  <si>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</si>
  <si>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</si>
  <si>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</si>
  <si>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</si>
  <si>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</si>
  <si>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</si>
  <si>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</si>
  <si>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</si>
  <si>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</si>
  <si>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</si>
  <si>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</si>
  <si>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</si>
  <si>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</si>
  <si>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</si>
  <si>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</si>
  <si>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</si>
  <si>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</si>
  <si>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</si>
  <si>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</si>
  <si>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</si>
  <si>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</si>
  <si>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</si>
  <si>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</si>
  <si>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</si>
  <si>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</si>
  <si>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</si>
  <si>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</si>
  <si>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</si>
  <si>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</si>
  <si>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</si>
  <si>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</si>
  <si>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</si>
  <si>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</si>
  <si>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</si>
  <si>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</si>
  <si>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</si>
  <si>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</si>
  <si>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</si>
  <si>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</si>
  <si>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</si>
  <si>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</si>
  <si>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</si>
  <si>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</si>
  <si>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</si>
  <si>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</si>
  <si>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</si>
  <si>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</si>
  <si>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</si>
  <si>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</si>
  <si>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</si>
  <si>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</si>
  <si>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</si>
  <si>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</si>
  <si>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</si>
  <si>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</si>
  <si>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</si>
  <si>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</si>
  <si>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</si>
  <si>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</si>
  <si>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</si>
  <si>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</si>
  <si>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</si>
  <si>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</si>
  <si>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</si>
  <si>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</si>
  <si>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</si>
  <si>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</si>
  <si>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</si>
  <si>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</si>
  <si>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</si>
  <si>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</si>
  <si>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</si>
  <si>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</si>
  <si>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</si>
  <si>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</si>
  <si>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</si>
  <si>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</si>
  <si>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</si>
  <si>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</si>
  <si>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</si>
  <si>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</si>
  <si>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</si>
  <si>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</si>
  <si>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</si>
  <si>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</si>
  <si>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</si>
  <si>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</si>
  <si>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</si>
  <si>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</si>
  <si>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</si>
  <si>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</si>
  <si>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</si>
  <si>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</si>
  <si>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</si>
  <si>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</si>
  <si>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</si>
  <si>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</si>
  <si>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</si>
  <si>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</si>
  <si>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</si>
  <si>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</si>
  <si>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</si>
  <si>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</si>
  <si>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</si>
  <si>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</si>
  <si>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</si>
  <si>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</si>
  <si>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</si>
  <si>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</si>
  <si>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</si>
  <si>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</si>
  <si>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</si>
  <si>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</si>
  <si>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</si>
  <si>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</si>
  <si>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</si>
  <si>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</si>
  <si>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</si>
  <si>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</si>
  <si>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</si>
  <si>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</si>
  <si>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</si>
  <si>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</si>
  <si>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</si>
  <si>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</si>
  <si>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</si>
  <si>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</si>
  <si>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</si>
  <si>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</si>
  <si>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</si>
  <si>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</si>
  <si>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</si>
  <si>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</si>
  <si>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</si>
  <si>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</si>
  <si>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</si>
  <si>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</si>
  <si>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</si>
  <si>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</si>
  <si>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</si>
  <si>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</si>
  <si>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</si>
  <si>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</si>
  <si>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</si>
  <si>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</si>
  <si>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</si>
  <si>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</si>
  <si>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</si>
  <si>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</si>
  <si>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</si>
  <si>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</si>
  <si>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</si>
  <si>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</si>
  <si>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</si>
  <si>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</si>
  <si>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</si>
  <si>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</si>
  <si>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</si>
  <si>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</si>
  <si>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</si>
  <si>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</si>
  <si>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</si>
  <si>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</si>
  <si>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</si>
  <si>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</si>
  <si>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</si>
  <si>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</si>
  <si>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</si>
  <si>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</si>
  <si>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</si>
  <si>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</si>
  <si>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</si>
  <si>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</si>
  <si>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</si>
  <si>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</si>
  <si>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</si>
  <si>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</si>
  <si>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</si>
  <si>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</si>
  <si>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</si>
  <si>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</si>
  <si>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</si>
  <si>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</si>
  <si>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</si>
  <si>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</si>
  <si>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</si>
  <si>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</si>
  <si>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</si>
  <si>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</si>
  <si>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</si>
  <si>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</si>
  <si>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</si>
  <si>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</si>
  <si>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</si>
  <si>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</si>
  <si>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</si>
  <si>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</si>
  <si>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</si>
  <si>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</si>
  <si>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</si>
  <si>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</si>
  <si>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</si>
  <si>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</si>
  <si>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</si>
  <si>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</si>
  <si>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</si>
  <si>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</si>
  <si>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</si>
  <si>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</si>
  <si>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</si>
  <si>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</si>
  <si>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</si>
  <si>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</si>
  <si>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</si>
  <si>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</si>
  <si>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</si>
  <si>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</si>
  <si>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</si>
  <si>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</si>
  <si>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</si>
  <si>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</si>
  <si>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</si>
  <si>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</si>
  <si>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</si>
  <si>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</si>
  <si>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</si>
  <si>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</si>
  <si>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</si>
  <si>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</si>
  <si>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</si>
  <si>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</si>
  <si>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</si>
  <si>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</si>
  <si>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</si>
  <si>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</si>
  <si>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</si>
  <si>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</si>
  <si>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</si>
  <si>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</si>
  <si>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</si>
  <si>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</si>
  <si>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</si>
  <si>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</si>
  <si>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</si>
  <si>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</si>
  <si>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</si>
  <si>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</si>
  <si>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</si>
  <si>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</si>
  <si>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</si>
  <si>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</si>
  <si>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</si>
  <si>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</si>
  <si>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</si>
  <si>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</si>
  <si>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</si>
  <si>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</si>
  <si>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</si>
  <si>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</si>
  <si>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</si>
  <si>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</si>
  <si>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</si>
  <si>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</si>
  <si>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</si>
  <si>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</si>
  <si>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</si>
  <si>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</si>
  <si>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</si>
  <si>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</si>
  <si>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</si>
  <si>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</si>
  <si>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</si>
  <si>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</si>
  <si>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</si>
  <si>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</si>
  <si>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</si>
  <si>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</si>
  <si>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</si>
  <si>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</si>
  <si>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</si>
  <si>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</si>
  <si>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</si>
  <si>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</si>
  <si>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</si>
  <si>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</si>
  <si>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</si>
  <si>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</si>
  <si>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</si>
  <si>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</si>
  <si>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</si>
  <si>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</si>
  <si>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</si>
  <si>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</si>
  <si>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</si>
  <si>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</si>
  <si>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</si>
  <si>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</si>
  <si>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</si>
  <si>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</si>
  <si>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</si>
  <si>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</si>
  <si>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</si>
  <si>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</si>
  <si>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</si>
  <si>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</si>
  <si>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</si>
  <si>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</si>
  <si>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</si>
  <si>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</si>
  <si>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</si>
  <si>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</si>
  <si>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</si>
  <si>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</si>
  <si>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</si>
  <si>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</si>
  <si>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</si>
  <si>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</si>
  <si>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</si>
  <si>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</si>
  <si>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</si>
  <si>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</si>
  <si>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</si>
  <si>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</si>
  <si>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</si>
  <si>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</si>
  <si>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</si>
  <si>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</si>
  <si>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</si>
  <si>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</si>
  <si>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</si>
  <si>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</si>
  <si>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</si>
  <si>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</si>
  <si>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</si>
  <si>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</si>
  <si>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</si>
  <si>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</si>
  <si>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</si>
  <si>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</si>
  <si>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</si>
  <si>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</si>
  <si>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</si>
  <si>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</si>
  <si>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</si>
  <si>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</si>
  <si>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</si>
  <si>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</si>
  <si>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</si>
  <si>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</si>
  <si>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</si>
  <si>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</si>
  <si>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</si>
  <si>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</si>
  <si>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</si>
  <si>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</si>
  <si>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</si>
  <si>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</si>
  <si>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</si>
  <si>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</si>
  <si>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</si>
  <si>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</si>
  <si>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</si>
  <si>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</si>
  <si>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</si>
  <si>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</si>
  <si>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</si>
  <si>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</si>
  <si>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</si>
  <si>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</si>
  <si>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</si>
  <si>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</si>
  <si>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</si>
  <si>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</si>
  <si>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</si>
  <si>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</si>
  <si>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</si>
  <si>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</si>
  <si>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</si>
  <si>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</si>
  <si>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</si>
  <si>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</si>
  <si>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</si>
  <si>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</si>
  <si>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</si>
  <si>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</si>
  <si>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</si>
  <si>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</si>
  <si>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</si>
  <si>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</si>
  <si>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</si>
  <si>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</si>
  <si>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</si>
  <si>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</si>
  <si>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</si>
  <si>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</si>
  <si>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</si>
  <si>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</si>
  <si>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</si>
  <si>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</si>
  <si>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</si>
  <si>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</si>
  <si>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</si>
  <si>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</si>
  <si>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</si>
  <si>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</si>
  <si>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</si>
  <si>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</si>
  <si>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</si>
  <si>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</si>
  <si>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</si>
  <si>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</si>
  <si>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</si>
  <si>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</si>
  <si>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</si>
  <si>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</si>
  <si>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</si>
  <si>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</si>
  <si>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</si>
  <si>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</si>
  <si>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</si>
  <si>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</si>
  <si>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</si>
  <si>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</si>
  <si>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</si>
  <si>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</si>
  <si>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</si>
  <si>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</si>
  <si>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</si>
  <si>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</si>
  <si>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</si>
  <si>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</si>
  <si>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</si>
  <si>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</si>
  <si>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</si>
  <si>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</si>
  <si>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</si>
  <si>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</si>
  <si>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</si>
  <si>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</si>
  <si>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</si>
  <si>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</si>
  <si>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</si>
  <si>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</si>
  <si>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</si>
  <si>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</si>
  <si>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</si>
  <si>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</si>
  <si>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</si>
  <si>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</si>
  <si>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</si>
  <si>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</si>
  <si>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</si>
  <si>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</si>
  <si>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</si>
  <si>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</si>
  <si>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</si>
  <si>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</si>
  <si>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</si>
  <si>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</si>
  <si>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</si>
  <si>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</si>
  <si>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</si>
  <si>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</si>
  <si>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</si>
  <si>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</si>
  <si>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</si>
  <si>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</si>
  <si>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</si>
  <si>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</si>
  <si>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</si>
  <si>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</si>
  <si>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</si>
  <si>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</si>
  <si>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</si>
  <si>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</si>
  <si>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</si>
  <si>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</si>
  <si>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</si>
  <si>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</si>
  <si>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</si>
  <si>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</si>
  <si>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</si>
  <si>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</si>
  <si>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</si>
  <si>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</si>
  <si>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</si>
  <si>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</si>
  <si>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</si>
  <si>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</si>
  <si>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</si>
  <si>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</si>
  <si>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</si>
  <si>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</si>
  <si>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</si>
  <si>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</si>
  <si>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</si>
  <si>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</si>
  <si>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</si>
  <si>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</si>
  <si>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</si>
  <si>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</si>
  <si>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</si>
  <si>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</si>
  <si>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</si>
  <si>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</si>
  <si>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</si>
  <si>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</si>
  <si>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</si>
  <si>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</si>
  <si>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</si>
  <si>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</si>
  <si>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</si>
  <si>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</si>
  <si>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</si>
  <si>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</si>
  <si>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</si>
  <si>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</si>
  <si>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</si>
  <si>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</si>
  <si>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</si>
  <si>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</si>
  <si>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</si>
  <si>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</si>
  <si>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</si>
  <si>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</si>
  <si>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</si>
  <si>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</si>
  <si>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</si>
  <si>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</si>
  <si>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</si>
  <si>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</si>
  <si>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</si>
  <si>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</si>
  <si>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</si>
  <si>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</si>
  <si>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</si>
  <si>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</si>
  <si>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</si>
  <si>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</si>
  <si>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</si>
  <si>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</si>
  <si>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</si>
  <si>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</si>
  <si>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</si>
  <si>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</si>
  <si>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</si>
  <si>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</si>
  <si>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</si>
  <si>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</si>
  <si>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</si>
  <si>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</si>
  <si>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</si>
  <si>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</si>
  <si>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</si>
  <si>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</si>
  <si>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</si>
  <si>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</si>
  <si>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</si>
  <si>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</si>
  <si>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</si>
  <si>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</si>
  <si>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</si>
  <si>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</si>
  <si>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</si>
  <si>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</si>
  <si>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</si>
  <si>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</si>
  <si>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</si>
  <si>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</si>
  <si>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</si>
  <si>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</si>
  <si>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</si>
  <si>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</si>
  <si>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</si>
  <si>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</si>
  <si>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</si>
  <si>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</si>
  <si>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</si>
  <si>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</si>
  <si>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</si>
  <si>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</si>
  <si>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</si>
  <si>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</si>
  <si>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</si>
  <si>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</si>
  <si>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</si>
  <si>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</si>
  <si>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</si>
  <si>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</si>
  <si>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</si>
  <si>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</si>
  <si>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</si>
  <si>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</si>
  <si>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</si>
  <si>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</si>
  <si>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</si>
  <si>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</si>
  <si>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</si>
  <si>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</si>
  <si>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</si>
  <si>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</si>
  <si>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</si>
  <si>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</si>
  <si>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</si>
  <si>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</si>
  <si>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</si>
  <si>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</si>
  <si>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</si>
  <si>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</si>
  <si>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</si>
  <si>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</si>
  <si>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</si>
  <si>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</si>
  <si>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</si>
  <si>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</si>
  <si>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</si>
  <si>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</si>
  <si>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</si>
  <si>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</si>
  <si>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</si>
  <si>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</si>
  <si>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</si>
  <si>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</si>
  <si>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</si>
  <si>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</si>
  <si>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</si>
  <si>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</si>
  <si>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</si>
  <si>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</si>
  <si>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</si>
  <si>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</si>
  <si>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</si>
  <si>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</si>
  <si>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</si>
  <si>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</si>
  <si>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</si>
  <si>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</si>
  <si>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</si>
  <si>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</si>
  <si>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</si>
  <si>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</si>
  <si>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</si>
  <si>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</si>
  <si>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</si>
  <si>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</si>
  <si>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</si>
  <si>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</si>
  <si>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</si>
  <si>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</si>
  <si>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</si>
  <si>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</si>
  <si>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</si>
  <si>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</si>
  <si>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</si>
  <si>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</si>
  <si>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</si>
  <si>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</si>
  <si>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</si>
  <si>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</si>
  <si>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</si>
  <si>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</si>
  <si>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</si>
  <si>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</si>
  <si>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</si>
  <si>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</si>
  <si>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</si>
  <si>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</si>
  <si>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</si>
  <si>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</si>
  <si>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</si>
  <si>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</si>
  <si>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</si>
  <si>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</si>
  <si>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</si>
  <si>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</si>
  <si>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</si>
  <si>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</si>
  <si>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</si>
  <si>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</si>
  <si>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</si>
  <si>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</si>
  <si>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</si>
  <si>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</si>
  <si>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</si>
  <si>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</si>
  <si>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</si>
  <si>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</si>
  <si>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</si>
  <si>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</si>
  <si>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</si>
  <si>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</si>
  <si>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</si>
  <si>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</si>
  <si>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</si>
  <si>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</si>
  <si>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</si>
  <si>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</si>
  <si>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</si>
  <si>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</si>
  <si>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</si>
  <si>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</si>
  <si>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</si>
  <si>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</si>
  <si>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</si>
  <si>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</si>
  <si>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</si>
  <si>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</si>
  <si>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</si>
  <si>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</si>
  <si>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</si>
  <si>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</si>
  <si>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</si>
  <si>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</si>
  <si>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</si>
  <si>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</si>
  <si>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</si>
  <si>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</si>
  <si>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</si>
  <si>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</si>
  <si>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</si>
  <si>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</si>
  <si>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</si>
  <si>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</si>
  <si>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</si>
  <si>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</si>
  <si>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</si>
  <si>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</si>
  <si>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</si>
  <si>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</si>
  <si>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</si>
  <si>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</si>
  <si>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</si>
  <si>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</si>
  <si>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</si>
  <si>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</si>
  <si>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</si>
  <si>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</si>
  <si>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</si>
  <si>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</si>
  <si>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</si>
  <si>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</si>
  <si>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</si>
  <si>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</si>
  <si>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</si>
  <si>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</si>
  <si>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</si>
  <si>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</si>
  <si>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</si>
  <si>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</si>
  <si>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</si>
  <si>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</si>
  <si>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</si>
  <si>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</si>
  <si>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</si>
  <si>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</si>
  <si>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</si>
  <si>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</si>
  <si>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</si>
  <si>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</si>
  <si>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</si>
  <si>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</si>
  <si>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</si>
  <si>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</si>
  <si>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</si>
  <si>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</si>
  <si>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</si>
  <si>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</si>
  <si>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</si>
  <si>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</si>
  <si>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</si>
  <si>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</si>
  <si>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</si>
  <si>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</si>
  <si>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</si>
  <si>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</si>
  <si>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</si>
  <si>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</si>
  <si>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</si>
  <si>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</si>
  <si>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</si>
  <si>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</si>
  <si>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</si>
  <si>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</si>
  <si>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</si>
  <si>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</si>
  <si>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</si>
  <si>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</si>
  <si>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</si>
  <si>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</si>
  <si>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</si>
  <si>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</si>
  <si>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</si>
  <si>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</si>
  <si>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</si>
  <si>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</si>
  <si>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</si>
  <si>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</si>
  <si>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</si>
  <si>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</si>
  <si>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</si>
  <si>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</si>
  <si>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</si>
  <si>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</si>
  <si>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</si>
  <si>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</si>
  <si>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</si>
  <si>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</si>
  <si>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</si>
  <si>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</si>
  <si>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</si>
  <si>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</si>
  <si>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</si>
  <si>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</si>
  <si>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</si>
  <si>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</si>
  <si>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</si>
  <si>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</si>
  <si>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</si>
  <si>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</si>
  <si>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</si>
  <si>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</si>
  <si>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</si>
  <si>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</si>
  <si>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</si>
  <si>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</si>
  <si>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</si>
  <si>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</si>
  <si>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</si>
  <si>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</si>
  <si>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</si>
  <si>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</si>
  <si>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</si>
  <si>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</si>
  <si>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</si>
  <si>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</si>
  <si>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</si>
  <si>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</si>
  <si>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</si>
  <si>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</si>
  <si>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</si>
  <si>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</si>
  <si>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</si>
  <si>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</si>
  <si>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</si>
  <si>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</si>
  <si>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</si>
  <si>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</si>
  <si>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</si>
  <si>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</si>
  <si>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</si>
  <si>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</si>
  <si>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</si>
  <si>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</si>
  <si>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</si>
  <si>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</si>
  <si>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</si>
  <si>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</si>
  <si>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</si>
  <si>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</si>
  <si>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</si>
  <si>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</si>
  <si>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</si>
  <si>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</si>
  <si>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</si>
  <si>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</si>
  <si>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</si>
  <si>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</si>
  <si>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</si>
  <si>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</si>
  <si>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</si>
  <si>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</si>
  <si>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</si>
  <si>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</si>
  <si>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</si>
  <si>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</si>
  <si>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</si>
  <si>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</si>
  <si>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</si>
  <si>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</si>
  <si>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</si>
  <si>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</si>
  <si>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</si>
  <si>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</si>
  <si>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</si>
  <si>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</si>
  <si>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</si>
  <si>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</si>
  <si>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</si>
  <si>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</si>
  <si>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</si>
  <si>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</si>
  <si>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</si>
  <si>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</si>
  <si>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</si>
  <si>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</si>
  <si>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</si>
  <si>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</si>
  <si>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</si>
  <si>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</si>
  <si>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</si>
  <si>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</si>
  <si>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</si>
  <si>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</si>
  <si>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</si>
  <si>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</si>
  <si>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</si>
  <si>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</si>
  <si>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</si>
  <si>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</si>
  <si>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</si>
  <si>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</si>
  <si>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</si>
  <si>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</si>
  <si>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</si>
  <si>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</si>
  <si>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</si>
  <si>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</si>
  <si>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</si>
  <si>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</si>
  <si>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</si>
  <si>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</si>
  <si>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</si>
  <si>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</si>
  <si>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</si>
  <si>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</si>
  <si>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</si>
  <si>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</si>
  <si>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</si>
  <si>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</si>
  <si>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</si>
  <si>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</si>
  <si>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</si>
  <si>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</si>
  <si>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</si>
  <si>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</si>
  <si>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</si>
  <si>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</si>
  <si>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</si>
  <si>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</si>
  <si>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</si>
  <si>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</si>
  <si>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</si>
  <si>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</si>
  <si>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</si>
  <si>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</si>
  <si>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</si>
  <si>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</si>
  <si>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</si>
  <si>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</si>
  <si>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</si>
  <si>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</si>
  <si>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</si>
  <si>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</si>
  <si>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</si>
  <si>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</si>
  <si>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</si>
  <si>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</si>
  <si>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</si>
  <si>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</si>
  <si>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</si>
  <si>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</si>
  <si>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</si>
  <si>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</si>
  <si>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</si>
  <si>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</si>
  <si>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</si>
  <si>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</si>
  <si>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</si>
  <si>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</si>
  <si>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</si>
  <si>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</si>
  <si>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</si>
  <si>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</si>
  <si>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</si>
  <si>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</si>
  <si>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</si>
  <si>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</si>
  <si>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</si>
  <si>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</si>
  <si>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</si>
  <si>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</si>
  <si>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</si>
  <si>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</si>
  <si>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</si>
  <si>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</si>
  <si>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</si>
  <si>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</si>
  <si>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</si>
  <si>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</si>
  <si>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</si>
  <si>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</si>
  <si>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</si>
  <si>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</si>
  <si>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</si>
  <si>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</si>
  <si>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</si>
  <si>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</si>
  <si>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</si>
  <si>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</si>
  <si>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</si>
  <si>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</si>
  <si>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</si>
  <si>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</si>
  <si>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</si>
  <si>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</si>
  <si>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</si>
  <si>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</si>
  <si>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</si>
  <si>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</si>
  <si>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</si>
  <si>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</si>
  <si>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</si>
  <si>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</si>
  <si>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</si>
  <si>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</si>
  <si>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</si>
  <si>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</si>
  <si>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</si>
  <si>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</si>
  <si>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</si>
  <si>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</si>
  <si>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</si>
  <si>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</si>
  <si>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</si>
  <si>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</si>
  <si>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</si>
  <si>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</si>
  <si>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</si>
  <si>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</si>
  <si>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</si>
  <si>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</si>
  <si>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</si>
  <si>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</si>
  <si>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</si>
  <si>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</si>
  <si>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</si>
  <si>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</si>
  <si>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</si>
  <si>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</si>
  <si>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</si>
  <si>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</si>
  <si>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</si>
  <si>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</si>
  <si>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</si>
  <si>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</si>
  <si>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</si>
  <si>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</si>
  <si>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</si>
  <si>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</si>
  <si>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</si>
  <si>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</si>
  <si>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</si>
  <si>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</si>
  <si>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</si>
  <si>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</si>
  <si>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</si>
  <si>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</si>
  <si>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</si>
  <si>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</si>
  <si>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</si>
  <si>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</si>
  <si>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</si>
  <si>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</si>
  <si>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</si>
  <si>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</si>
  <si>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</si>
  <si>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</si>
  <si>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</si>
  <si>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</si>
  <si>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</si>
  <si>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</si>
  <si>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</si>
  <si>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</si>
  <si>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</si>
  <si>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</si>
  <si>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</si>
  <si>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</si>
  <si>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</si>
  <si>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</si>
  <si>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</si>
  <si>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</si>
  <si>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</si>
  <si>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</si>
  <si>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</si>
  <si>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</si>
  <si>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</si>
  <si>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</si>
  <si>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</si>
  <si>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</si>
  <si>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</si>
  <si>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</si>
  <si>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</si>
  <si>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</si>
  <si>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</si>
  <si>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</si>
  <si>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</si>
  <si>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</si>
  <si>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</si>
  <si>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</si>
  <si>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</si>
  <si>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</si>
  <si>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</si>
  <si>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</si>
  <si>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</si>
  <si>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</si>
  <si>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</si>
  <si>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</si>
  <si>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</si>
  <si>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</si>
  <si>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</si>
  <si>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</si>
  <si>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</si>
  <si>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</si>
  <si>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</si>
  <si>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</si>
  <si>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</si>
  <si>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</si>
  <si>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</si>
  <si>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</si>
  <si>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</si>
  <si>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</si>
  <si>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</si>
  <si>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</si>
  <si>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</si>
  <si>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</si>
  <si>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</si>
  <si>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</si>
  <si>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</si>
  <si>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</si>
  <si>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</si>
  <si>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</si>
  <si>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</si>
  <si>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</si>
  <si>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</si>
  <si>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</si>
  <si>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</si>
  <si>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</si>
  <si>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</si>
  <si>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</si>
  <si>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</si>
  <si>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</si>
  <si>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</si>
  <si>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</si>
  <si>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</si>
  <si>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</si>
  <si>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</si>
  <si>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</si>
  <si>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</si>
  <si>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</si>
  <si>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</si>
  <si>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</si>
  <si>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</si>
  <si>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</si>
  <si>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</si>
  <si>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</si>
  <si>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</si>
  <si>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</si>
  <si>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</si>
  <si>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</si>
  <si>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</si>
  <si>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</si>
  <si>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</si>
  <si>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</si>
  <si>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</si>
  <si>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</si>
  <si>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</si>
  <si>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</si>
  <si>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</si>
  <si>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</si>
  <si>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</si>
  <si>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</si>
  <si>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</si>
  <si>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</si>
  <si>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</si>
  <si>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</si>
  <si>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</si>
  <si>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</si>
  <si>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</si>
  <si>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</si>
  <si>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</si>
  <si>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</si>
  <si>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</si>
  <si>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</si>
  <si>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</si>
  <si>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</si>
  <si>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</si>
  <si>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</si>
  <si>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</si>
  <si>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</si>
  <si>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</si>
  <si>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</si>
  <si>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</si>
  <si>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</si>
  <si>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</si>
  <si>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</si>
  <si>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</si>
  <si>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</si>
  <si>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</si>
  <si>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</si>
  <si>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</si>
  <si>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</si>
  <si>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</si>
  <si>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</si>
  <si>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</si>
  <si>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</si>
  <si>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</si>
  <si>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</si>
  <si>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</si>
  <si>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</si>
  <si>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</si>
  <si>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</si>
  <si>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</si>
  <si>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</si>
  <si>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</si>
  <si>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</si>
  <si>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</si>
  <si>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</si>
  <si>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</si>
  <si>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</si>
  <si>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</si>
  <si>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</si>
  <si>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</si>
  <si>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</si>
  <si>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</si>
  <si>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</si>
  <si>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</si>
  <si>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</si>
  <si>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</si>
  <si>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</si>
  <si>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</si>
  <si>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</si>
  <si>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</si>
  <si>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</si>
  <si>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</si>
  <si>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</si>
  <si>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</si>
  <si>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</si>
  <si>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</si>
  <si>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</si>
  <si>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</si>
  <si>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</si>
  <si>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</si>
  <si>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</si>
  <si>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</si>
  <si>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</si>
  <si>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</si>
  <si>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</si>
  <si>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</si>
  <si>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</si>
  <si>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</si>
  <si>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</si>
  <si>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</si>
  <si>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</si>
  <si>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</si>
  <si>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</si>
  <si>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</si>
  <si>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</si>
  <si>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</si>
  <si>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</si>
  <si>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</si>
  <si>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</si>
  <si>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</si>
  <si>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</si>
  <si>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</si>
  <si>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</si>
  <si>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</si>
  <si>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</si>
  <si>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</si>
  <si>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</si>
  <si>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</si>
  <si>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</si>
  <si>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</si>
  <si>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</si>
  <si>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</si>
  <si>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</si>
  <si>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</si>
  <si>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</si>
  <si>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</si>
  <si>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</si>
  <si>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</si>
  <si>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</si>
  <si>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</si>
  <si>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</si>
  <si>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</si>
  <si>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</si>
  <si>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</si>
  <si>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</si>
  <si>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</si>
  <si>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</si>
  <si>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</si>
  <si>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</si>
  <si>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</si>
  <si>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</si>
  <si>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</si>
  <si>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</si>
  <si>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</si>
  <si>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</si>
  <si>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</si>
  <si>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</si>
  <si>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</si>
  <si>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</si>
  <si>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</si>
  <si>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</si>
  <si>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</si>
  <si>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</si>
  <si>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</si>
  <si>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</si>
  <si>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</si>
  <si>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</si>
  <si>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</si>
  <si>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</si>
  <si>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</si>
  <si>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</si>
  <si>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</si>
  <si>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</si>
  <si>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</si>
  <si>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</si>
  <si>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</si>
  <si>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</si>
  <si>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</si>
  <si>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</si>
  <si>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</si>
  <si>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</si>
  <si>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</si>
  <si>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</si>
  <si>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</si>
  <si>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</si>
  <si>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</si>
  <si>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</si>
  <si>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</si>
  <si>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</si>
  <si>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</si>
  <si>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</si>
  <si>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</si>
  <si>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</si>
  <si>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</si>
  <si>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</si>
  <si>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</si>
  <si>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</si>
  <si>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</si>
  <si>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</si>
  <si>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</si>
  <si>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</si>
  <si>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</si>
  <si>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</si>
  <si>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</si>
  <si>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</si>
  <si>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</si>
  <si>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</si>
  <si>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</si>
  <si>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</si>
  <si>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</si>
  <si>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</si>
  <si>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</si>
  <si>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</si>
  <si>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</si>
  <si>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</si>
  <si>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</si>
  <si>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</si>
  <si>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</si>
  <si>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</si>
  <si>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</si>
  <si>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</si>
  <si>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</si>
  <si>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</si>
  <si>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</si>
  <si>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</si>
  <si>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</si>
  <si>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</si>
  <si>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</si>
  <si>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</si>
  <si>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</si>
  <si>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</si>
  <si>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</si>
  <si>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</si>
  <si>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</si>
  <si>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</si>
  <si>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</si>
  <si>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</si>
  <si>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</si>
  <si>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</si>
  <si>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</si>
  <si>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</si>
  <si>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</si>
  <si>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</si>
  <si>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</si>
  <si>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</si>
  <si>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</si>
  <si>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</si>
  <si>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</si>
  <si>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</si>
  <si>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</si>
  <si>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</si>
  <si>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</si>
  <si>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</si>
  <si>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</si>
  <si>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</si>
  <si>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</si>
  <si>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</si>
  <si>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</si>
  <si>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</si>
  <si>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</si>
  <si>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</si>
  <si>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</si>
  <si>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</si>
  <si>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</si>
  <si>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</si>
  <si>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</si>
  <si>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</si>
  <si>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</si>
  <si>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</si>
  <si>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</si>
  <si>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</si>
  <si>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</si>
  <si>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</si>
  <si>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</si>
  <si>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</si>
  <si>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</si>
  <si>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</si>
  <si>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</si>
  <si>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</si>
  <si>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</si>
  <si>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</si>
  <si>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</si>
  <si>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</si>
  <si>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</si>
  <si>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</si>
  <si>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</si>
  <si>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</si>
  <si>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</si>
  <si>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</si>
  <si>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</si>
  <si>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</si>
  <si>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</si>
  <si>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</si>
  <si>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</si>
  <si>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</si>
  <si>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</si>
  <si>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</si>
  <si>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</si>
  <si>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</si>
  <si>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</si>
  <si>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</si>
  <si>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</si>
  <si>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</si>
  <si>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</si>
  <si>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</si>
  <si>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</si>
  <si>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</si>
  <si>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</si>
  <si>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</si>
  <si>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</si>
  <si>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</si>
  <si>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</si>
  <si>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</si>
  <si>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</si>
  <si>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</si>
  <si>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</si>
  <si>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</si>
  <si>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</si>
  <si>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</si>
  <si>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</si>
  <si>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</si>
  <si>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</si>
  <si>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</si>
  <si>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</si>
  <si>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</si>
  <si>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</si>
  <si>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</si>
  <si>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</si>
  <si>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</si>
  <si>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</si>
  <si>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</si>
  <si>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</si>
  <si>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</si>
  <si>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</si>
  <si>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</si>
  <si>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</si>
  <si>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</si>
  <si>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</si>
  <si>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</si>
  <si>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</si>
  <si>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</si>
  <si>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</si>
  <si>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</si>
  <si>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</si>
  <si>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</si>
  <si>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</si>
  <si>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</si>
  <si>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</si>
  <si>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</si>
  <si>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</si>
  <si>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</si>
  <si>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</si>
  <si>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</si>
  <si>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</si>
  <si>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</si>
  <si>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</si>
  <si>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</si>
  <si>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</si>
  <si>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</si>
  <si>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</si>
  <si>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</si>
  <si>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</si>
  <si>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</si>
  <si>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</si>
  <si>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</si>
  <si>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</si>
  <si>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</si>
  <si>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</si>
  <si>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</si>
  <si>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</si>
  <si>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</si>
  <si>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</si>
  <si>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</si>
  <si>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</si>
  <si>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</si>
  <si>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</si>
  <si>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</si>
  <si>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</si>
  <si>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</si>
  <si>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</si>
  <si>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</si>
  <si>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</si>
  <si>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</si>
  <si>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</si>
  <si>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</si>
  <si>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</si>
  <si>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</si>
  <si>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</si>
  <si>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</si>
  <si>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</si>
  <si>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</si>
  <si>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</si>
  <si>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</si>
  <si>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</si>
  <si>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</si>
  <si>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</si>
  <si>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</si>
  <si>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</si>
  <si>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</si>
  <si>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</si>
  <si>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</si>
  <si>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</si>
  <si>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</si>
  <si>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</si>
  <si>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</si>
  <si>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</si>
  <si>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</si>
  <si>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</si>
  <si>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</si>
  <si>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</si>
  <si>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</si>
  <si>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</si>
  <si>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</si>
  <si>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</si>
  <si>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</si>
  <si>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</si>
  <si>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</si>
  <si>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</si>
  <si>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</si>
  <si>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</si>
  <si>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</si>
  <si>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</si>
  <si>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</si>
  <si>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</si>
  <si>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</si>
  <si>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</si>
  <si>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</si>
  <si>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</si>
  <si>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</si>
  <si>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</si>
  <si>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</si>
  <si>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</si>
  <si>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</si>
  <si>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</si>
  <si>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</si>
  <si>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</si>
  <si>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</si>
  <si>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</si>
  <si>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</si>
  <si>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</si>
  <si>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</si>
  <si>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</si>
  <si>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</si>
  <si>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</si>
  <si>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</si>
  <si>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</si>
  <si>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</si>
  <si>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</si>
  <si>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</si>
  <si>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</si>
  <si>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</si>
  <si>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</si>
  <si>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</si>
  <si>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</si>
  <si>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</si>
  <si>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</si>
  <si>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</si>
  <si>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</si>
  <si>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</si>
  <si>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</si>
  <si>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</si>
  <si>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</si>
  <si>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</si>
  <si>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</si>
  <si>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</si>
  <si>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</si>
  <si>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</si>
  <si>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</si>
  <si>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</si>
  <si>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</si>
  <si>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</si>
  <si>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</si>
  <si>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</si>
  <si>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</si>
  <si>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</si>
  <si>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</si>
  <si>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</si>
  <si>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</si>
  <si>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</si>
  <si>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</si>
  <si>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</si>
  <si>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</si>
  <si>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</si>
  <si>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</si>
  <si>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</si>
  <si>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</si>
  <si>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</si>
  <si>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</si>
  <si>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</si>
  <si>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</si>
  <si>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</si>
  <si>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</si>
  <si>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</si>
  <si>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</si>
  <si>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</si>
  <si>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</si>
  <si>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</si>
  <si>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</si>
  <si>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</si>
  <si>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</si>
  <si>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</si>
  <si>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</si>
  <si>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</si>
  <si>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</si>
  <si>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</si>
  <si>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</si>
  <si>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</si>
  <si>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</si>
  <si>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</si>
  <si>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</si>
  <si>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</si>
  <si>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</si>
  <si>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</si>
  <si>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</si>
  <si>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</si>
  <si>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</si>
  <si>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</si>
  <si>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</si>
  <si>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</si>
  <si>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</si>
  <si>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</si>
  <si>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</si>
  <si>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</si>
  <si>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</si>
  <si>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</si>
  <si>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</si>
  <si>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</si>
  <si>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</si>
  <si>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</si>
  <si>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</si>
  <si>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</si>
  <si>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</si>
  <si>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</si>
  <si>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</si>
  <si>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</si>
  <si>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</si>
  <si>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</si>
  <si>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</si>
  <si>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</si>
  <si>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</si>
  <si>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</si>
  <si>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</si>
  <si>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</si>
  <si>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</si>
  <si>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</si>
  <si>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</si>
  <si>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</si>
  <si>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</si>
  <si>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</si>
  <si>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</si>
  <si>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</si>
  <si>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</si>
  <si>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</si>
  <si>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</si>
  <si>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</si>
  <si>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</si>
  <si>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</si>
  <si>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</si>
  <si>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</si>
  <si>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</si>
  <si>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</si>
  <si>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</si>
  <si>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</si>
  <si>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</si>
  <si>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</si>
  <si>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</si>
  <si>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</si>
  <si>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</si>
  <si>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</si>
  <si>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</si>
  <si>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</si>
  <si>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</si>
  <si>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</si>
  <si>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</si>
  <si>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</si>
  <si>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</si>
  <si>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</si>
  <si>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</si>
  <si>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</si>
  <si>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</si>
  <si>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</si>
  <si>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</si>
  <si>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</si>
  <si>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</si>
  <si>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</si>
  <si>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</si>
  <si>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</si>
  <si>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</si>
  <si>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</si>
  <si>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</si>
  <si>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</si>
  <si>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</si>
  <si>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</si>
  <si>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</si>
  <si>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</si>
  <si>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</si>
  <si>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</si>
  <si>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</si>
  <si>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</si>
  <si>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</si>
  <si>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</si>
  <si>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</si>
  <si>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</si>
  <si>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</si>
  <si>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</si>
  <si>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</si>
  <si>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</si>
  <si>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</si>
  <si>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</si>
  <si>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</si>
  <si>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</si>
  <si>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</si>
  <si>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</si>
  <si>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</si>
  <si>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</si>
  <si>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</si>
  <si>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</si>
  <si>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</si>
  <si>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</si>
  <si>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</si>
  <si>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</si>
  <si>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</si>
  <si>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</si>
  <si>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</si>
  <si>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</si>
  <si>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</si>
  <si>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</si>
  <si>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</si>
  <si>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</si>
  <si>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</si>
  <si>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</si>
  <si>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</si>
  <si>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</si>
  <si>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</si>
  <si>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</si>
  <si>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</si>
  <si>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</si>
  <si>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</si>
  <si>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</si>
  <si>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</si>
  <si>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</si>
  <si>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</si>
  <si>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</si>
  <si>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</si>
  <si>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</si>
  <si>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</si>
  <si>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</si>
  <si>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</si>
  <si>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</si>
  <si>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</si>
  <si>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</si>
  <si>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</si>
  <si>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</si>
  <si>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</si>
  <si>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</si>
  <si>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</si>
  <si>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</si>
  <si>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</si>
  <si>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</si>
  <si>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</si>
  <si>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</si>
  <si>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</si>
  <si>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</si>
  <si>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</si>
  <si>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</si>
  <si>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</si>
  <si>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</si>
  <si>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</si>
  <si>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</si>
  <si>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</si>
  <si>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</si>
  <si>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</si>
  <si>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</si>
  <si>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</si>
  <si>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</si>
  <si>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</si>
  <si>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</si>
  <si>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</si>
  <si>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</si>
  <si>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</si>
  <si>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</si>
  <si>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</si>
  <si>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</si>
  <si>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</si>
  <si>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</si>
  <si>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</si>
  <si>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</si>
  <si>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</si>
  <si>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</si>
  <si>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</si>
  <si>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</si>
  <si>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</si>
  <si>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</si>
  <si>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</si>
  <si>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</si>
  <si>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</si>
  <si>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</si>
  <si>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</si>
  <si>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</si>
  <si>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</si>
  <si>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</si>
  <si>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</si>
  <si>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</si>
  <si>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</si>
  <si>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</si>
  <si>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</si>
  <si>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</si>
  <si>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</si>
  <si>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</si>
  <si>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</si>
  <si>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</si>
  <si>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</si>
  <si>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</si>
  <si>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</si>
  <si>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</si>
  <si>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</si>
  <si>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</si>
  <si>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</si>
  <si>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</si>
  <si>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</si>
  <si>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</si>
  <si>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</si>
  <si>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</si>
  <si>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</si>
  <si>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</si>
  <si>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</si>
  <si>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</si>
  <si>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</si>
  <si>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</si>
  <si>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</si>
  <si>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</si>
  <si>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</si>
  <si>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</si>
  <si>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</si>
  <si>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</si>
  <si>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</si>
  <si>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</si>
  <si>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</si>
  <si>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</si>
  <si>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</si>
  <si>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</si>
  <si>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</si>
  <si>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</si>
  <si>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</si>
  <si>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</si>
  <si>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</si>
  <si>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</si>
  <si>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</si>
  <si>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</si>
  <si>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</si>
  <si>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</si>
  <si>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</si>
  <si>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</si>
  <si>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</si>
  <si>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</si>
  <si>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</si>
  <si>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</si>
  <si>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</si>
  <si>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</si>
  <si>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</si>
  <si>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</si>
  <si>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</si>
  <si>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</si>
  <si>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</si>
  <si>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</si>
  <si>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</si>
  <si>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</si>
  <si>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</si>
  <si>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</si>
  <si>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</si>
  <si>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</si>
  <si>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</si>
  <si>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</si>
  <si>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</si>
  <si>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</si>
  <si>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</si>
  <si>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</si>
  <si>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</si>
  <si>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</si>
  <si>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</si>
  <si>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</si>
  <si>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</si>
  <si>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</si>
  <si>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</si>
  <si>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</si>
  <si>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</si>
  <si>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</si>
  <si>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</si>
  <si>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</si>
  <si>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</si>
  <si>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</si>
  <si>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</si>
  <si>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</si>
  <si>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</si>
  <si>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</si>
  <si>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</si>
  <si>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</si>
  <si>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</si>
  <si>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</si>
  <si>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</si>
  <si>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</si>
  <si>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</si>
  <si>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</si>
  <si>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</si>
  <si>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</si>
  <si>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</si>
  <si>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</si>
  <si>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</si>
  <si>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</si>
  <si>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</si>
  <si>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</si>
  <si>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</si>
  <si>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</si>
  <si>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</si>
  <si>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</si>
  <si>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</si>
  <si>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</si>
  <si>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</si>
  <si>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</si>
  <si>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</si>
  <si>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</si>
  <si>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</si>
  <si>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</si>
  <si>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</si>
  <si>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</si>
  <si>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</si>
  <si>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</si>
  <si>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</si>
  <si>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</si>
  <si>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</si>
  <si>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</si>
  <si>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</si>
  <si>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</si>
  <si>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</si>
  <si>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</si>
  <si>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</si>
  <si>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</si>
  <si>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</si>
  <si>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</si>
  <si>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</si>
  <si>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</si>
  <si>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</si>
  <si>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</si>
  <si>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</si>
  <si>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</si>
  <si>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</si>
  <si>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</si>
  <si>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</si>
  <si>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</si>
  <si>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</si>
  <si>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</si>
  <si>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</si>
  <si>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</si>
  <si>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</si>
  <si>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</si>
  <si>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</si>
  <si>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</si>
  <si>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</si>
  <si>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</si>
  <si>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</si>
  <si>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</si>
  <si>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</si>
  <si>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</si>
  <si>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</si>
  <si>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</si>
  <si>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</si>
  <si>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</si>
  <si>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</si>
  <si>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</si>
  <si>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</si>
  <si>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</si>
  <si>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</si>
  <si>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</si>
  <si>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</si>
  <si>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</si>
  <si>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</si>
  <si>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</si>
  <si>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</si>
  <si>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</si>
  <si>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</si>
  <si>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</si>
  <si>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</si>
  <si>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</si>
  <si>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</si>
  <si>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</si>
  <si>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</si>
  <si>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</si>
  <si>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</si>
  <si>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</si>
  <si>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</si>
  <si>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</si>
  <si>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</si>
  <si>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</si>
  <si>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</si>
  <si>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</si>
  <si>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</si>
  <si>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</si>
  <si>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</si>
  <si>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</si>
  <si>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</si>
  <si>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</si>
  <si>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</si>
  <si>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</si>
  <si>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</si>
  <si>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</si>
  <si>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</si>
  <si>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</si>
  <si>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</si>
  <si>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</si>
  <si>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</si>
  <si>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</si>
  <si>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</si>
  <si>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</si>
  <si>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</si>
  <si>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</si>
  <si>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</si>
  <si>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</si>
  <si>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</si>
  <si>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</si>
  <si>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</si>
  <si>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</si>
  <si>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</si>
  <si>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</si>
  <si>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</si>
  <si>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</si>
  <si>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</si>
  <si>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</si>
  <si>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</si>
  <si>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</si>
  <si>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</si>
  <si>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</si>
  <si>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</si>
  <si>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</si>
  <si>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</si>
  <si>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</si>
  <si>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</si>
  <si>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</si>
  <si>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</si>
  <si>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</si>
  <si>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</si>
  <si>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</si>
  <si>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</si>
  <si>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</si>
  <si>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</si>
  <si>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</si>
  <si>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</si>
  <si>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</si>
  <si>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</si>
  <si>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</si>
  <si>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</si>
  <si>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</si>
  <si>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</si>
  <si>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</si>
  <si>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</si>
  <si>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</si>
  <si>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</si>
  <si>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</si>
  <si>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</si>
  <si>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</si>
  <si>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</si>
  <si>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</si>
  <si>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</si>
  <si>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</si>
  <si>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</si>
  <si>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</si>
  <si>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</si>
  <si>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</si>
  <si>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</si>
  <si>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</si>
  <si>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</si>
  <si>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</si>
  <si>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</si>
  <si>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</si>
  <si>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</si>
  <si>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</si>
  <si>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</si>
  <si>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</si>
  <si>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</si>
  <si>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</si>
  <si>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</si>
  <si>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</si>
  <si>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</si>
  <si>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</si>
  <si>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</si>
  <si>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</si>
  <si>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</si>
  <si>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</si>
  <si>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</si>
  <si>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</si>
  <si>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</si>
  <si>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</si>
  <si>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</si>
  <si>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</si>
  <si>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</si>
  <si>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</si>
  <si>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</si>
  <si>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</si>
  <si>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</si>
  <si>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</si>
  <si>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</si>
  <si>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</si>
  <si>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</si>
  <si>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</si>
  <si>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</si>
  <si>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</si>
  <si>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</si>
  <si>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</si>
  <si>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</si>
  <si>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</si>
  <si>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</si>
  <si>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</si>
  <si>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</si>
  <si>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</si>
  <si>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</si>
  <si>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</si>
  <si>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</si>
  <si>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</si>
  <si>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</si>
  <si>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</si>
  <si>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</si>
  <si>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</si>
  <si>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</si>
  <si>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</si>
  <si>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</si>
  <si>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</si>
  <si>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</si>
  <si>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</si>
  <si>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</si>
  <si>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</si>
  <si>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</si>
  <si>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</si>
  <si>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</si>
  <si>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</si>
  <si>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</si>
  <si>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</si>
  <si>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</si>
  <si>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</si>
  <si>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</si>
  <si>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</si>
  <si>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</si>
  <si>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</si>
  <si>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</si>
  <si>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</si>
  <si>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</si>
  <si>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</si>
  <si>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</si>
  <si>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</si>
  <si>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</si>
  <si>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</si>
  <si>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</si>
  <si>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</si>
  <si>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</si>
  <si>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</si>
  <si>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</si>
  <si>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</si>
  <si>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</si>
  <si>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</si>
  <si>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</si>
  <si>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</si>
  <si>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</si>
  <si>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</si>
  <si>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</si>
  <si>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</si>
  <si>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</si>
  <si>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</si>
  <si>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</si>
  <si>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</si>
  <si>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</si>
  <si>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</si>
  <si>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</si>
  <si>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</si>
  <si>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</si>
  <si>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</si>
  <si>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</si>
  <si>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</si>
  <si>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</si>
  <si>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</si>
  <si>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</si>
  <si>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</si>
  <si>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</si>
  <si>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</si>
  <si>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</si>
  <si>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</si>
  <si>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</si>
  <si>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</si>
  <si>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</si>
  <si>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</si>
  <si>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</si>
  <si>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</si>
  <si>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</si>
  <si>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</si>
  <si>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</si>
  <si>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</si>
  <si>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</si>
  <si>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</si>
  <si>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</si>
  <si>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</si>
  <si>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</si>
  <si>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</si>
  <si>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</si>
  <si>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</si>
  <si>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</si>
  <si>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</si>
  <si>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</si>
  <si>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</si>
  <si>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</si>
  <si>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</si>
  <si>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</si>
  <si>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</si>
  <si>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</si>
  <si>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</si>
  <si>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</si>
  <si>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</si>
  <si>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</si>
  <si>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</si>
  <si>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</si>
  <si>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</si>
  <si>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</si>
  <si>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</si>
  <si>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</si>
  <si>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</si>
  <si>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</si>
  <si>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</si>
  <si>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</si>
  <si>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</si>
  <si>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</si>
  <si>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</si>
  <si>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</si>
  <si>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</si>
  <si>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</si>
  <si>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</si>
  <si>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</si>
  <si>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</si>
  <si>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</si>
  <si>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</si>
  <si>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</si>
  <si>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</si>
  <si>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</si>
  <si>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</si>
  <si>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</si>
  <si>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</si>
  <si>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</si>
  <si>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</si>
  <si>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</si>
  <si>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</si>
  <si>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</si>
  <si>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</si>
  <si>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</si>
  <si>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</si>
  <si>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</si>
  <si>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</si>
  <si>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</si>
  <si>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</si>
  <si>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</si>
  <si>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</si>
  <si>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</si>
  <si>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</si>
  <si>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</si>
  <si>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</si>
  <si>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</si>
  <si>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</si>
  <si>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</si>
  <si>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</si>
  <si>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</si>
  <si>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</si>
  <si>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</si>
  <si>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</si>
  <si>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</si>
  <si>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</si>
  <si>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</si>
  <si>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</si>
  <si>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</si>
  <si>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</si>
  <si>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</si>
  <si>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</si>
  <si>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</si>
  <si>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</si>
  <si>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</si>
  <si>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</si>
  <si>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</si>
  <si>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</si>
  <si>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</si>
  <si>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</si>
  <si>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</si>
  <si>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</si>
  <si>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</si>
  <si>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</si>
  <si>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</si>
  <si>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</si>
  <si>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</si>
  <si>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</si>
  <si>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</si>
  <si>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</si>
  <si>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</si>
  <si>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</si>
  <si>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</si>
  <si>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</si>
  <si>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</si>
  <si>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</si>
  <si>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</si>
  <si>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</si>
  <si>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</si>
  <si>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</si>
  <si>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</si>
  <si>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</si>
  <si>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</si>
  <si>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</si>
  <si>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</si>
  <si>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</si>
  <si>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</si>
  <si>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</si>
  <si>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</si>
  <si>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</si>
  <si>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</si>
  <si>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</si>
  <si>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</si>
  <si>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</si>
  <si>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</si>
  <si>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</si>
  <si>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</si>
  <si>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</si>
  <si>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</si>
  <si>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</si>
  <si>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</si>
  <si>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</si>
  <si>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</si>
  <si>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</si>
  <si>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</si>
  <si>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</si>
  <si>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</si>
  <si>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</si>
  <si>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</si>
  <si>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</si>
  <si>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</si>
  <si>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</si>
  <si>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</si>
  <si>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</si>
  <si>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</si>
  <si>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</si>
  <si>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</si>
  <si>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</si>
  <si>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</si>
  <si>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</si>
  <si>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</si>
  <si>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</si>
  <si>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</si>
  <si>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</si>
  <si>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</si>
  <si>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</si>
  <si>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</si>
  <si>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</si>
  <si>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</si>
  <si>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</si>
  <si>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</si>
  <si>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</si>
  <si>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</si>
  <si>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</si>
  <si>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</si>
  <si>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</si>
  <si>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</si>
  <si>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</si>
  <si>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</si>
  <si>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</si>
  <si>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</si>
  <si>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</si>
  <si>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</si>
  <si>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</si>
  <si>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</si>
  <si>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</si>
  <si>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</si>
  <si>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</si>
  <si>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</si>
  <si>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</si>
  <si>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</si>
  <si>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</si>
  <si>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</si>
  <si>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</si>
  <si>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</si>
  <si>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</si>
  <si>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</si>
  <si>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</si>
  <si>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</si>
  <si>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</si>
  <si>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</si>
  <si>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</si>
  <si>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</si>
  <si>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</si>
  <si>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</si>
  <si>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</si>
  <si>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</si>
  <si>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</si>
  <si>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</si>
  <si>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</si>
  <si>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</si>
  <si>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</si>
  <si>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</si>
  <si>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</si>
  <si>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</si>
  <si>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</si>
  <si>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</si>
  <si>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</si>
  <si>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</si>
  <si>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</si>
  <si>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</si>
  <si>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</si>
  <si>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</si>
  <si>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</si>
  <si>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</si>
  <si>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</si>
  <si>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</si>
  <si>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</si>
  <si>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</si>
  <si>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</si>
  <si>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</si>
  <si>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</si>
  <si>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</si>
  <si>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</si>
  <si>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</si>
  <si>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</si>
  <si>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</si>
  <si>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</si>
  <si>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</si>
  <si>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</si>
  <si>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</si>
  <si>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</si>
  <si>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</si>
  <si>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</si>
  <si>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</si>
  <si>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</si>
  <si>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</si>
  <si>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</si>
  <si>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</si>
  <si>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</si>
  <si>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</si>
  <si>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</si>
  <si>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</si>
  <si>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</si>
  <si>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</si>
  <si>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</si>
  <si>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</si>
  <si>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</si>
  <si>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</si>
  <si>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</si>
  <si>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</si>
  <si>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</si>
  <si>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</si>
  <si>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</si>
  <si>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</si>
  <si>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</si>
  <si>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</si>
  <si>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</si>
  <si>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</si>
  <si>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</si>
  <si>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</si>
  <si>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</si>
  <si>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</si>
  <si>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</si>
  <si>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</si>
  <si>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</si>
  <si>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</si>
  <si>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</si>
  <si>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</si>
  <si>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</si>
  <si>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</si>
  <si>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</si>
  <si>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</si>
  <si>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</si>
  <si>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</si>
  <si>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</si>
  <si>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</si>
  <si>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</si>
  <si>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</si>
  <si>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</si>
  <si>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</si>
  <si>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</si>
  <si>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</si>
  <si>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</si>
  <si>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</si>
  <si>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</si>
  <si>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</si>
  <si>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</si>
  <si>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</si>
  <si>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</si>
  <si>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</si>
  <si>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</si>
  <si>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</si>
  <si>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</si>
  <si>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</si>
  <si>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</si>
  <si>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</si>
  <si>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</si>
  <si>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</si>
  <si>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</si>
  <si>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</si>
  <si>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</si>
  <si>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</si>
  <si>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</si>
  <si>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</si>
  <si>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</si>
  <si>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</si>
  <si>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</si>
  <si>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</si>
  <si>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</si>
  <si>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</si>
  <si>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</si>
  <si>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</si>
  <si>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</si>
  <si>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</si>
  <si>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</si>
  <si>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</si>
  <si>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</si>
  <si>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</si>
  <si>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</si>
  <si>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</si>
  <si>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</si>
  <si>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</si>
  <si>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</si>
  <si>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</si>
  <si>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</si>
  <si>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</si>
  <si>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</si>
  <si>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</si>
  <si>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</si>
  <si>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</si>
  <si>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</si>
  <si>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</si>
  <si>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</si>
  <si>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</si>
  <si>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</si>
  <si>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</si>
  <si>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</si>
  <si>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</si>
  <si>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</si>
  <si>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</si>
  <si>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</si>
  <si>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</si>
  <si>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</si>
  <si>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</si>
  <si>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</si>
  <si>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</si>
  <si>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</si>
  <si>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</si>
  <si>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</si>
  <si>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</si>
  <si>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</si>
  <si>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</si>
  <si>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</si>
  <si>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</si>
  <si>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</si>
  <si>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</si>
  <si>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</si>
  <si>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</si>
  <si>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</si>
  <si>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</si>
  <si>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</si>
  <si>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</si>
  <si>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</si>
  <si>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</si>
  <si>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</si>
  <si>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</si>
  <si>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</si>
  <si>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</si>
  <si>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</si>
  <si>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</si>
  <si>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</si>
  <si>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</si>
  <si>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</si>
  <si>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</si>
  <si>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</si>
  <si>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</si>
  <si>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</si>
  <si>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</si>
  <si>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</si>
  <si>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</si>
  <si>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</si>
  <si>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</si>
  <si>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</si>
  <si>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</si>
  <si>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</si>
  <si>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</si>
  <si>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</si>
  <si>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</si>
  <si>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</si>
  <si>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</si>
  <si>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</si>
  <si>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</si>
  <si>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</si>
  <si>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</si>
  <si>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</si>
  <si>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</si>
  <si>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</si>
  <si>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</si>
  <si>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</si>
  <si>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</si>
  <si>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</si>
  <si>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</si>
  <si>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</si>
  <si>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</si>
  <si>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</si>
  <si>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</si>
  <si>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</si>
  <si>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</si>
  <si>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</si>
  <si>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</si>
  <si>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</si>
  <si>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</si>
  <si>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</si>
  <si>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</si>
  <si>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</si>
  <si>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</si>
  <si>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</si>
  <si>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</si>
  <si>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</si>
  <si>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</si>
  <si>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</si>
  <si>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</si>
  <si>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</si>
  <si>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</si>
  <si>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</si>
  <si>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</si>
  <si>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</si>
  <si>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</si>
  <si>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</si>
  <si>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</si>
  <si>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</si>
  <si>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</si>
  <si>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</si>
  <si>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</si>
  <si>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</si>
  <si>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</si>
  <si>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</si>
  <si>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</si>
  <si>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</si>
  <si>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</si>
  <si>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</si>
  <si>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</si>
  <si>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</si>
  <si>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</si>
  <si>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</si>
  <si>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</si>
  <si>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</si>
  <si>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</si>
  <si>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</si>
  <si>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</si>
  <si>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</si>
  <si>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</si>
  <si>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</si>
  <si>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</si>
  <si>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</si>
  <si>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</si>
  <si>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</si>
  <si>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</si>
  <si>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</si>
  <si>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</si>
  <si>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</si>
  <si>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</si>
  <si>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</si>
  <si>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</si>
  <si>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</si>
  <si>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</si>
  <si>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</si>
  <si>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</si>
  <si>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</si>
  <si>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</si>
  <si>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</si>
  <si>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</si>
  <si>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</si>
  <si>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</si>
  <si>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</si>
  <si>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</si>
  <si>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</si>
  <si>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</si>
  <si>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</si>
  <si>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</si>
  <si>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</si>
  <si>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</si>
  <si>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</si>
  <si>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</si>
  <si>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</si>
  <si>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</si>
  <si>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</si>
  <si>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</si>
  <si>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</si>
  <si>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</si>
  <si>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</si>
  <si>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</si>
  <si>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</si>
  <si>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</si>
  <si>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</si>
  <si>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</si>
  <si>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</si>
  <si>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</si>
  <si>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</si>
  <si>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</si>
  <si>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</si>
  <si>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</si>
  <si>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</si>
  <si>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</si>
  <si>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</si>
  <si>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</si>
  <si>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</si>
  <si>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</si>
  <si>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</si>
  <si>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</si>
  <si>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</si>
  <si>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</si>
  <si>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</si>
  <si>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</si>
  <si>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</si>
  <si>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</si>
  <si>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</si>
  <si>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</si>
  <si>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</si>
  <si>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</si>
  <si>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</si>
  <si>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</si>
  <si>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</si>
  <si>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</si>
  <si>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</si>
  <si>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</si>
  <si>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</si>
  <si>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</si>
  <si>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</si>
  <si>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</si>
  <si>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</si>
  <si>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</si>
  <si>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</si>
  <si>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</si>
  <si>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</si>
  <si>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</si>
  <si>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</si>
  <si>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</si>
  <si>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</si>
  <si>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</si>
  <si>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</si>
  <si>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</si>
  <si>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</si>
  <si>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</si>
  <si>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</si>
  <si>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</si>
  <si>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</si>
  <si>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</si>
  <si>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</si>
  <si>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</si>
  <si>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</si>
  <si>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</si>
  <si>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</si>
  <si>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</si>
  <si>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</si>
  <si>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</si>
  <si>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</si>
  <si>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</si>
  <si>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</si>
  <si>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</si>
  <si>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</si>
  <si>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</si>
  <si>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</si>
  <si>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</si>
  <si>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</si>
  <si>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</si>
  <si>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</si>
  <si>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</si>
  <si>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</si>
  <si>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</si>
  <si>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</si>
  <si>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</si>
  <si>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</si>
  <si>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</si>
  <si>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</si>
  <si>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</si>
  <si>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</si>
  <si>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</si>
  <si>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</si>
  <si>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</si>
  <si>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</si>
  <si>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</si>
  <si>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</si>
  <si>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</si>
  <si>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</si>
  <si>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</si>
  <si>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</si>
  <si>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</si>
  <si>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</si>
  <si>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</si>
  <si>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</si>
  <si>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</si>
  <si>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</si>
  <si>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</si>
  <si>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</si>
  <si>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</si>
  <si>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</si>
  <si>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</si>
  <si>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</si>
  <si>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</si>
  <si>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</si>
  <si>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</si>
  <si>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</si>
  <si>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</si>
  <si>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</si>
  <si>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</si>
  <si>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</si>
  <si>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</si>
  <si>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</si>
  <si>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</si>
  <si>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</si>
  <si>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</si>
  <si>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</si>
  <si>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</si>
  <si>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</si>
  <si>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</si>
  <si>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</si>
  <si>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</si>
  <si>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</si>
  <si>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</si>
  <si>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</si>
  <si>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</si>
  <si>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</si>
  <si>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</si>
  <si>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</si>
  <si>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</si>
  <si>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</si>
  <si>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</si>
  <si>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</si>
  <si>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</si>
  <si>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</si>
  <si>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</si>
  <si>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</si>
  <si>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</si>
  <si>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</si>
  <si>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</si>
  <si>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</si>
  <si>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</si>
  <si>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</si>
  <si>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</si>
  <si>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</si>
  <si>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</si>
  <si>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</si>
  <si>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</si>
  <si>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</si>
  <si>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</si>
  <si>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</si>
  <si>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</si>
  <si>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</si>
  <si>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</si>
  <si>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</si>
  <si>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</si>
  <si>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</si>
  <si>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</si>
  <si>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</si>
  <si>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</si>
  <si>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</si>
  <si>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</si>
  <si>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</si>
  <si>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</si>
  <si>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</si>
  <si>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</si>
  <si>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</si>
  <si>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</si>
  <si>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</si>
  <si>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</si>
  <si>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</si>
  <si>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</si>
  <si>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</si>
  <si>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</si>
  <si>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</si>
  <si>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</si>
  <si>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</si>
  <si>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</si>
  <si>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</si>
  <si>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</si>
  <si>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</si>
  <si>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</si>
  <si>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</si>
  <si>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</si>
  <si>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</si>
  <si>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</si>
  <si>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</si>
  <si>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</si>
  <si>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</si>
  <si>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</si>
  <si>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</si>
  <si>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</si>
  <si>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</si>
  <si>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</si>
  <si>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</si>
  <si>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</si>
  <si>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</si>
  <si>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</si>
  <si>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</si>
  <si>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</si>
  <si>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</si>
  <si>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</si>
  <si>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</si>
  <si>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</si>
  <si>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</si>
  <si>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</si>
  <si>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</si>
  <si>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</si>
  <si>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</si>
  <si>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</si>
  <si>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</si>
  <si>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</si>
  <si>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</si>
  <si>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</si>
  <si>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</si>
  <si>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</si>
  <si>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</si>
  <si>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</si>
  <si>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</si>
  <si>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</si>
  <si>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</si>
  <si>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</si>
  <si>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</si>
  <si>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</si>
  <si>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</si>
  <si>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</si>
  <si>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</si>
  <si>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</si>
  <si>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</si>
  <si>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</si>
  <si>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</si>
  <si>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</si>
  <si>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</si>
  <si>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</si>
  <si>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</si>
  <si>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</si>
  <si>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</si>
  <si>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</si>
  <si>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</si>
  <si>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</si>
  <si>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</si>
  <si>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</si>
  <si>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</si>
  <si>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</si>
  <si>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</si>
  <si>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</si>
  <si>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</si>
  <si>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</si>
  <si>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</si>
  <si>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</si>
  <si>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</si>
  <si>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</si>
  <si>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</si>
  <si>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</si>
  <si>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</si>
  <si>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</si>
  <si>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</si>
  <si>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</si>
  <si>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</si>
  <si>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</si>
  <si>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</si>
  <si>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</si>
  <si>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</si>
  <si>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</si>
  <si>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</si>
  <si>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</si>
  <si>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</si>
  <si>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</si>
  <si>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</si>
  <si>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</si>
  <si>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</si>
  <si>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</si>
  <si>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</si>
  <si>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</si>
  <si>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</si>
  <si>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</si>
  <si>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</si>
  <si>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</si>
  <si>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</si>
  <si>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</si>
  <si>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</si>
  <si>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</si>
  <si>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</si>
  <si>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</si>
  <si>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</si>
  <si>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</si>
  <si>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</si>
  <si>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</si>
  <si>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</si>
  <si>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</si>
  <si>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</si>
  <si>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</si>
  <si>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</si>
  <si>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</si>
  <si>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</si>
  <si>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</si>
  <si>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</si>
  <si>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</si>
  <si>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</si>
  <si>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</si>
  <si>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</si>
  <si>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</si>
  <si>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</si>
  <si>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</si>
  <si>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</si>
  <si>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</si>
  <si>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</si>
  <si>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</si>
  <si>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</si>
  <si>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</si>
  <si>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</si>
  <si>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</si>
  <si>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</si>
  <si>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</si>
  <si>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</si>
  <si>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</si>
  <si>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</si>
  <si>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</si>
  <si>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</si>
  <si>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</si>
  <si>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</si>
  <si>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</si>
  <si>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</si>
  <si>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</si>
  <si>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</si>
  <si>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</si>
  <si>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</si>
  <si>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</si>
  <si>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</si>
  <si>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</si>
  <si>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</si>
  <si>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</si>
  <si>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</si>
  <si>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</si>
  <si>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</si>
  <si>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</si>
  <si>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</si>
  <si>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</si>
  <si>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</si>
  <si>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</si>
  <si>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</si>
  <si>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</si>
  <si>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</si>
  <si>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</si>
  <si>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</si>
  <si>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</si>
  <si>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</si>
  <si>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</si>
  <si>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</si>
  <si>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</si>
  <si>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</si>
  <si>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</si>
  <si>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</si>
  <si>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</si>
  <si>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</si>
  <si>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</si>
  <si>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</si>
  <si>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</si>
  <si>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</si>
  <si>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</si>
  <si>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</si>
  <si>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</si>
  <si>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</si>
  <si>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</si>
  <si>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</si>
  <si>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</si>
  <si>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</si>
  <si>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</si>
  <si>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</si>
  <si>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</si>
  <si>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</si>
  <si>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</si>
  <si>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</si>
  <si>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</si>
  <si>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</si>
  <si>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</si>
  <si>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</si>
  <si>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</si>
  <si>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</si>
  <si>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</si>
  <si>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</si>
  <si>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</si>
  <si>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</si>
  <si>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</si>
  <si>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</si>
  <si>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</si>
  <si>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</si>
  <si>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</si>
  <si>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</si>
  <si>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</si>
  <si>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</si>
  <si>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</si>
  <si>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</si>
  <si>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</si>
  <si>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</si>
  <si>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</si>
  <si>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</si>
  <si>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</si>
  <si>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</si>
  <si>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</si>
  <si>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</si>
  <si>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</si>
  <si>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</si>
  <si>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</si>
  <si>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</si>
  <si>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</si>
  <si>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</si>
  <si>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</si>
  <si>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</si>
  <si>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</si>
  <si>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</si>
  <si>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</si>
  <si>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</si>
  <si>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</si>
  <si>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</si>
  <si>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</si>
  <si>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</si>
  <si>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</si>
  <si>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</si>
  <si>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</si>
  <si>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</si>
  <si>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</si>
  <si>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</si>
  <si>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</si>
  <si>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</si>
  <si>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</si>
  <si>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</si>
  <si>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</si>
  <si>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</si>
  <si>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</si>
  <si>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</si>
  <si>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</si>
  <si>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</si>
  <si>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</si>
  <si>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</si>
  <si>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</si>
  <si>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</si>
  <si>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</si>
  <si>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</si>
  <si>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</si>
  <si>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</si>
  <si>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</si>
  <si>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</si>
  <si>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</si>
  <si>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</si>
  <si>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</si>
  <si>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</si>
  <si>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</si>
  <si>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</si>
  <si>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</si>
  <si>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</si>
  <si>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</si>
  <si>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</si>
  <si>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</si>
  <si>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</si>
  <si>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</si>
  <si>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</si>
  <si>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</si>
  <si>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</si>
  <si>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</si>
  <si>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</si>
  <si>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</si>
  <si>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</si>
  <si>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</si>
  <si>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</si>
  <si>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</si>
  <si>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</si>
  <si>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</si>
  <si>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</si>
  <si>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</si>
  <si>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</si>
  <si>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</si>
  <si>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</si>
  <si>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</si>
  <si>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</si>
  <si>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</si>
  <si>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</si>
  <si>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</si>
  <si>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</si>
  <si>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</si>
  <si>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</si>
  <si>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</si>
  <si>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</si>
  <si>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</si>
  <si>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</si>
  <si>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</si>
  <si>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</si>
  <si>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</si>
  <si>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</si>
  <si>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</si>
  <si>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</si>
  <si>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</si>
  <si>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</si>
  <si>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</si>
  <si>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</si>
  <si>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</si>
  <si>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</si>
  <si>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</si>
  <si>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</si>
  <si>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</si>
  <si>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</si>
  <si>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</si>
  <si>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</si>
  <si>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</si>
  <si>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</si>
  <si>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</si>
  <si>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</si>
  <si>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</si>
  <si>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</si>
  <si>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</si>
  <si>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</si>
  <si>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</si>
  <si>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</si>
  <si>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</si>
  <si>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</si>
  <si>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</si>
  <si>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</si>
  <si>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</si>
  <si>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</si>
  <si>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</si>
  <si>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</si>
  <si>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</si>
  <si>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</si>
  <si>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</si>
  <si>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</si>
  <si>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</si>
  <si>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</si>
  <si>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</si>
  <si>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</si>
  <si>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</si>
  <si>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</si>
  <si>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</si>
  <si>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</si>
  <si>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</si>
  <si>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</si>
  <si>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</si>
  <si>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</si>
  <si>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</si>
  <si>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</si>
  <si>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</si>
  <si>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</si>
  <si>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</si>
  <si>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</si>
  <si>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</si>
  <si>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</si>
  <si>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</si>
  <si>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</si>
  <si>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</si>
  <si>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</si>
  <si>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</si>
  <si>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JOYCE LAMBERT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</si>
  <si>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</si>
  <si>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</si>
  <si>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</si>
  <si>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</si>
  <si>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06196500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</si>
  <si>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</si>
  <si>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</si>
  <si>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</si>
  <si>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GAUDRE D'AUREILLE</t>
  </si>
  <si>
    <t xml:space="preserve">NOM_PRELEV_DETERM</t>
  </si>
  <si>
    <t xml:space="preserve">AQUASCOP BIOLOGIE site de Monptellier</t>
  </si>
  <si>
    <t xml:space="preserve">LB_STATION</t>
  </si>
  <si>
    <t xml:space="preserve">GAUDRE D'AUREILLE A MOURIES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</si>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</sst>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851612</v>
      </c>
      <c r="G10" s="25"/>
      <c r="H10" s="25"/>
    </row>
    <row r="11" customFormat="false" ht="15" hidden="false" customHeight="false" outlineLevel="0" collapsed="false">
      <c r="A11" s="26" t="s">
        <v>5185</v>
      </c>
      <c r="B11" s="30" t="n">
        <v>43224</v>
      </c>
      <c r="D11" s="26" t="s">
        <v>5186</v>
      </c>
      <c r="E11" s="29" t="n">
        <v>6289490</v>
      </c>
      <c r="G11" s="25"/>
      <c r="H11" s="25"/>
    </row>
    <row r="12" customFormat="false" ht="15" hidden="false" customHeight="false" outlineLevel="0" collapsed="false">
      <c r="A12" s="26" t="s">
        <v>5187</v>
      </c>
      <c r="B12" s="29" t="s">
        <v>5188</v>
      </c>
      <c r="D12" s="26" t="s">
        <v>5189</v>
      </c>
      <c r="E12" s="29" t="n">
        <v>851541</v>
      </c>
      <c r="G12" s="25"/>
      <c r="H12" s="25"/>
    </row>
    <row r="13" customFormat="false" ht="17.25" hidden="false" customHeight="true" outlineLevel="0" collapsed="false">
      <c r="A13" s="12"/>
      <c r="B13" s="31"/>
      <c r="D13" s="26" t="s">
        <v>5190</v>
      </c>
      <c r="E13" s="29" t="n">
        <v>6289418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851612</v>
      </c>
    </row>
    <row r="18" customFormat="false" ht="15" hidden="false" customHeight="false" outlineLevel="0" collapsed="false">
      <c r="A18" s="36"/>
      <c r="B18" s="37" t="s">
        <v>5198</v>
      </c>
      <c r="C18" s="38" t="n">
        <f aca="false">E11</f>
        <v>6289490</v>
      </c>
    </row>
    <row r="19" customFormat="false" ht="15" hidden="false" customHeight="false" outlineLevel="0" collapsed="false">
      <c r="A19" s="33" t="s">
        <v>5199</v>
      </c>
      <c r="B19" s="39" t="n">
        <v>23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44</v>
      </c>
      <c r="D35" s="52" t="s">
        <v>5217</v>
      </c>
      <c r="E35" s="53" t="n">
        <v>56</v>
      </c>
    </row>
    <row r="36" s="56" customFormat="true" ht="15" hidden="false" customHeight="true" outlineLevel="0" collapsed="false">
      <c r="A36" s="54" t="s">
        <v>5218</v>
      </c>
      <c r="B36" s="34" t="n">
        <v>44</v>
      </c>
      <c r="C36" s="50"/>
      <c r="D36" s="55" t="s">
        <v>5219</v>
      </c>
      <c r="E36" s="34" t="n">
        <v>56</v>
      </c>
    </row>
    <row r="37" s="56" customFormat="true" ht="15" hidden="false" customHeight="true" outlineLevel="0" collapsed="false">
      <c r="A37" s="54" t="s">
        <v>5220</v>
      </c>
      <c r="B37" s="34" t="n">
        <v>1</v>
      </c>
      <c r="C37" s="50"/>
      <c r="D37" s="55" t="s">
        <v>5221</v>
      </c>
      <c r="E37" s="34" t="n">
        <v>1</v>
      </c>
    </row>
    <row r="38" s="56" customFormat="true" ht="15" hidden="false" customHeight="true" outlineLevel="0" collapsed="false">
      <c r="A38" s="54" t="s">
        <v>5222</v>
      </c>
      <c r="B38" s="34" t="n">
        <v>45</v>
      </c>
      <c r="C38" s="50"/>
      <c r="D38" s="55" t="s">
        <v>5222</v>
      </c>
      <c r="E38" s="34" t="n">
        <v>12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t="n">
        <v>5</v>
      </c>
      <c r="C66" s="50"/>
      <c r="D66" s="26" t="s">
        <v>5246</v>
      </c>
      <c r="E66" s="62" t="n">
        <v>2</v>
      </c>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3</v>
      </c>
      <c r="C83" s="50"/>
      <c r="D83" s="26" t="s">
        <v>5259</v>
      </c>
      <c r="E83" s="62" t="n">
        <v>2</v>
      </c>
    </row>
    <row r="84" s="17" customFormat="true" ht="15" hidden="false" customHeight="false" outlineLevel="0" collapsed="false">
      <c r="A84" s="33" t="s">
        <v>5260</v>
      </c>
      <c r="B84" s="62"/>
      <c r="C84" s="50"/>
      <c r="D84" s="26" t="s">
        <v>5260</v>
      </c>
      <c r="E84" s="62"/>
    </row>
    <row r="85" s="17" customFormat="true" ht="15" hidden="false" customHeight="false" outlineLevel="0" collapsed="false">
      <c r="A85" s="33" t="s">
        <v>5261</v>
      </c>
      <c r="B85" s="62" t="n">
        <v>4</v>
      </c>
      <c r="C85" s="50"/>
      <c r="D85" s="26" t="s">
        <v>5261</v>
      </c>
      <c r="E85" s="62" t="n">
        <v>5</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372</v>
      </c>
      <c r="B97" s="76" t="str">
        <f aca="false">VLOOKUP(A97,'Ref Taxo'!A:B,2,FALSE())</f>
        <v>Bangia</v>
      </c>
      <c r="C97" s="77" t="n">
        <f aca="false">VLOOKUP(A97,'Ref Taxo'!A:D,4,FALSE())</f>
        <v>1153</v>
      </c>
      <c r="D97" s="78" t="n">
        <v>0.9</v>
      </c>
      <c r="E97" s="79"/>
      <c r="F97" s="79" t="s">
        <v>5273</v>
      </c>
    </row>
    <row r="98" customFormat="false" ht="15" hidden="false" customHeight="false" outlineLevel="0" collapsed="false">
      <c r="A98" s="75" t="s">
        <v>1988</v>
      </c>
      <c r="B98" s="76" t="str">
        <f aca="false">VLOOKUP(A98,'Ref Taxo'!A:B,2,FALSE())</f>
        <v>Fragilaria</v>
      </c>
      <c r="C98" s="77" t="n">
        <f aca="false">VLOOKUP(A98,'Ref Taxo'!A:D,4,FALSE())</f>
        <v>9533</v>
      </c>
      <c r="D98" s="78" t="n">
        <v>2</v>
      </c>
      <c r="E98" s="79" t="n">
        <v>1</v>
      </c>
      <c r="F98" s="79" t="s">
        <v>5273</v>
      </c>
    </row>
    <row r="99" customFormat="false" ht="15" hidden="false" customHeight="false" outlineLevel="0" collapsed="false">
      <c r="A99" s="75" t="s">
        <v>2884</v>
      </c>
      <c r="B99" s="76" t="str">
        <f aca="false">VLOOKUP(A99,'Ref Taxo'!A:B,2,FALSE())</f>
        <v>Melosira</v>
      </c>
      <c r="C99" s="77" t="n">
        <f aca="false">VLOOKUP(A99,'Ref Taxo'!A:D,4,FALSE())</f>
        <v>8714</v>
      </c>
      <c r="D99" s="78" t="n">
        <v>12</v>
      </c>
      <c r="E99" s="79" t="n">
        <v>2.4</v>
      </c>
      <c r="F99" s="79" t="s">
        <v>5273</v>
      </c>
    </row>
    <row r="100" customFormat="false" ht="15" hidden="false" customHeight="false" outlineLevel="0" collapsed="false">
      <c r="A100" s="75" t="s">
        <v>4684</v>
      </c>
      <c r="B100" s="76" t="str">
        <f aca="false">VLOOKUP(A100,'Ref Taxo'!A:B,2,FALSE())</f>
        <v>Spirogyra</v>
      </c>
      <c r="C100" s="77" t="n">
        <f aca="false">VLOOKUP(A100,'Ref Taxo'!A:D,4,FALSE())</f>
        <v>1147</v>
      </c>
      <c r="D100" s="78"/>
      <c r="E100" s="79" t="n">
        <v>0.01</v>
      </c>
      <c r="F100" s="79" t="s">
        <v>5273</v>
      </c>
    </row>
    <row r="101" customFormat="false" ht="15" hidden="false" customHeight="false" outlineLevel="0" collapsed="false">
      <c r="A101" s="75" t="s">
        <v>5042</v>
      </c>
      <c r="B101" s="76" t="str">
        <f aca="false">VLOOKUP(A101,'Ref Taxo'!A:B,2,FALSE())</f>
        <v>Vaucheria</v>
      </c>
      <c r="C101" s="77" t="n">
        <f aca="false">VLOOKUP(A101,'Ref Taxo'!A:D,4,FALSE())</f>
        <v>1169</v>
      </c>
      <c r="D101" s="78" t="n">
        <v>6</v>
      </c>
      <c r="E101" s="79" t="n">
        <v>2</v>
      </c>
      <c r="F101" s="79" t="s">
        <v>5273</v>
      </c>
    </row>
    <row r="102" customFormat="false" ht="15" hidden="false" customHeight="false" outlineLevel="0" collapsed="false">
      <c r="A102" s="75" t="s">
        <v>2769</v>
      </c>
      <c r="B102" s="76" t="str">
        <f aca="false">VLOOKUP(A102,'Ref Taxo'!A:B,2,FALSE())</f>
        <v>Lunularia cruciata</v>
      </c>
      <c r="C102" s="77" t="n">
        <f aca="false">VLOOKUP(A102,'Ref Taxo'!A:D,4,FALSE())</f>
        <v>1189</v>
      </c>
      <c r="D102" s="78"/>
      <c r="E102" s="79" t="n">
        <v>0.01</v>
      </c>
      <c r="F102" s="79" t="s">
        <v>5273</v>
      </c>
    </row>
    <row r="103" customFormat="false" ht="15" hidden="false" customHeight="false" outlineLevel="0" collapsed="false">
      <c r="A103" s="75" t="s">
        <v>3312</v>
      </c>
      <c r="B103" s="76" t="str">
        <f aca="false">VLOOKUP(A103,'Ref Taxo'!A:B,2,FALSE())</f>
        <v>Oxyrrhynchium speciosum</v>
      </c>
      <c r="C103" s="77" t="n">
        <f aca="false">VLOOKUP(A103,'Ref Taxo'!A:D,4,FALSE())</f>
        <v>30099</v>
      </c>
      <c r="D103" s="78" t="n">
        <v>0.01</v>
      </c>
      <c r="E103" s="79"/>
      <c r="F103" s="79" t="s">
        <v>5273</v>
      </c>
    </row>
    <row r="104" customFormat="false" ht="15" hidden="false" customHeight="false" outlineLevel="0" collapsed="false">
      <c r="A104" s="75" t="s">
        <v>62</v>
      </c>
      <c r="B104" s="76" t="str">
        <f aca="false">VLOOKUP(A104,'Ref Taxo'!A:B,2,FALSE())</f>
        <v>Agrostis stolonifera</v>
      </c>
      <c r="C104" s="77" t="n">
        <f aca="false">VLOOKUP(A104,'Ref Taxo'!A:D,4,FALSE())</f>
        <v>1543</v>
      </c>
      <c r="D104" s="78" t="n">
        <v>3</v>
      </c>
      <c r="E104" s="79" t="n">
        <v>2</v>
      </c>
      <c r="F104" s="79" t="s">
        <v>5274</v>
      </c>
    </row>
    <row r="105" customFormat="false" ht="15" hidden="false" customHeight="false" outlineLevel="0" collapsed="false">
      <c r="A105" s="75" t="s">
        <v>3457</v>
      </c>
      <c r="B105" s="76" t="str">
        <f aca="false">VLOOKUP(A105,'Ref Taxo'!A:B,2,FALSE())</f>
        <v>Phragmites australis</v>
      </c>
      <c r="C105" s="77" t="n">
        <f aca="false">VLOOKUP(A105,'Ref Taxo'!A:D,4,FALSE())</f>
        <v>1579</v>
      </c>
      <c r="D105" s="78" t="n">
        <v>0.4</v>
      </c>
      <c r="E105" s="79" t="n">
        <v>0.4</v>
      </c>
      <c r="F105" s="79" t="s">
        <v>5273</v>
      </c>
    </row>
    <row r="106" customFormat="false" ht="15" hidden="false" customHeight="false" outlineLevel="0" collapsed="false">
      <c r="A106" s="75" t="s">
        <v>5049</v>
      </c>
      <c r="B106" s="76" t="str">
        <f aca="false">VLOOKUP(A106,'Ref Taxo'!A:B,2,FALSE())</f>
        <v>Veronica anagallis-aquatica</v>
      </c>
      <c r="C106" s="77" t="n">
        <f aca="false">VLOOKUP(A106,'Ref Taxo'!A:D,4,FALSE())</f>
        <v>1955</v>
      </c>
      <c r="D106" s="78" t="n">
        <v>0.5</v>
      </c>
      <c r="E106" s="79" t="n">
        <v>0.01</v>
      </c>
      <c r="F106" s="79" t="s">
        <v>5273</v>
      </c>
    </row>
    <row r="107" customFormat="false" ht="15" hidden="false" customHeight="false" outlineLevel="0" collapsed="false">
      <c r="A107" s="75" t="s">
        <v>2899</v>
      </c>
      <c r="B107" s="76" t="str">
        <f aca="false">VLOOKUP(A107,'Ref Taxo'!A:B,2,FALSE())</f>
        <v>Mentha suaveolens</v>
      </c>
      <c r="C107" s="77" t="n">
        <f aca="false">VLOOKUP(A107,'Ref Taxo'!A:D,4,FALSE())</f>
        <v>29952</v>
      </c>
      <c r="D107" s="78" t="n">
        <v>0.01</v>
      </c>
      <c r="E107" s="79"/>
      <c r="F107" s="79" t="s">
        <v>5273</v>
      </c>
    </row>
    <row r="108" customFormat="false" ht="15" hidden="false" customHeight="false" outlineLevel="0" collapsed="false">
      <c r="A108" s="75" t="s">
        <v>3581</v>
      </c>
      <c r="B108" s="76" t="str">
        <f aca="false">VLOOKUP(A108,'Ref Taxo'!A:B,2,FALSE())</f>
        <v>Poa trivialis</v>
      </c>
      <c r="C108" s="77" t="n">
        <f aca="false">VLOOKUP(A108,'Ref Taxo'!A:D,4,FALSE())</f>
        <v>1583</v>
      </c>
      <c r="D108" s="78"/>
      <c r="E108" s="79" t="n">
        <v>0.2</v>
      </c>
      <c r="F108" s="79" t="s">
        <v>5273</v>
      </c>
    </row>
    <row r="109" customFormat="false" ht="15" hidden="false" customHeight="false" outlineLevel="0" collapsed="false">
      <c r="A109" s="75" t="s">
        <v>3995</v>
      </c>
      <c r="B109" s="76" t="str">
        <f aca="false">VLOOKUP(A109,'Ref Taxo'!A:B,2,FALSE())</f>
        <v>Ranunculus repens</v>
      </c>
      <c r="C109" s="77" t="n">
        <f aca="false">VLOOKUP(A109,'Ref Taxo'!A:D,4,FALSE())</f>
        <v>1910</v>
      </c>
      <c r="D109" s="78" t="n">
        <v>0.1</v>
      </c>
      <c r="E109" s="79" t="n">
        <v>0.01</v>
      </c>
      <c r="F109" s="79" t="s">
        <v>5273</v>
      </c>
    </row>
    <row r="110" customFormat="false" ht="15" hidden="false" customHeight="false" outlineLevel="0" collapsed="false">
      <c r="A110" s="75" t="s">
        <v>2172</v>
      </c>
      <c r="B110" s="76" t="str">
        <f aca="false">VLOOKUP(A110,'Ref Taxo'!A:B,2,FALSE())</f>
        <v>Helosciadium nodiflorum </v>
      </c>
      <c r="C110" s="77" t="n">
        <f aca="false">VLOOKUP(A110,'Ref Taxo'!A:D,4,FALSE())</f>
        <v>30053</v>
      </c>
      <c r="D110" s="78" t="n">
        <v>13</v>
      </c>
      <c r="E110" s="79" t="n">
        <v>4</v>
      </c>
      <c r="F110" s="79" t="s">
        <v>5273</v>
      </c>
    </row>
    <row r="111" customFormat="false" ht="15" hidden="false" customHeight="false" outlineLevel="0" collapsed="false">
      <c r="A111" s="75" t="s">
        <v>1720</v>
      </c>
      <c r="B111" s="76" t="str">
        <f aca="false">VLOOKUP(A111,'Ref Taxo'!A:B,2,FALSE())</f>
        <v>Equisetum arvense</v>
      </c>
      <c r="C111" s="77" t="n">
        <f aca="false">VLOOKUP(A111,'Ref Taxo'!A:D,4,FALSE())</f>
        <v>1384</v>
      </c>
      <c r="D111" s="78" t="n">
        <v>0.01</v>
      </c>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2019-03-20T15:28:06Z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