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209000" sheetId="2" r:id="rId2"/>
    <sheet name="Mises à jour" sheetId="3" r:id="rId3"/>
  </sheets>
  <definedNames/>
  <calcPr calcId="145621"/>
</workbook>
</file>

<file path=xl/sharedStrings.xml><?xml version="1.0" encoding="utf-8"?>
<sst xmlns="http://schemas.openxmlformats.org/spreadsheetml/2006/main" count="6502" uniqueCount="5306">
  <si>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</si>
  <si>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</si>
  <si>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</si>
  <si>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</si>
  <si>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</si>
  <si>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</si>
  <si>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</si>
  <si>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</si>
  <si>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</si>
  <si>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</si>
  <si>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</si>
  <si>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</si>
  <si>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</si>
  <si>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</si>
  <si>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</si>
  <si>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</si>
  <si>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</si>
  <si>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</si>
  <si>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</si>
  <si>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</si>
  <si>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</si>
  <si>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</si>
  <si>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</si>
  <si>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</si>
  <si>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</si>
  <si>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</si>
  <si>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</si>
  <si>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</si>
  <si>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</si>
  <si>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</si>
  <si>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</si>
  <si>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</si>
  <si>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</si>
  <si>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</si>
  <si>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</si>
  <si>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</si>
  <si>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</si>
  <si>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</si>
  <si>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</si>
  <si>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</si>
  <si>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</si>
  <si>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</si>
  <si>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</si>
  <si>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</si>
  <si>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</si>
  <si>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</si>
  <si>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</si>
  <si>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</si>
  <si>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</si>
  <si>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</si>
  <si>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</si>
  <si>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</si>
  <si>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</si>
  <si>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</si>
  <si>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</si>
  <si>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</si>
  <si>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</si>
  <si>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</si>
  <si>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</si>
  <si>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</si>
  <si>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</si>
  <si>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</si>
  <si>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</si>
  <si>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</si>
  <si>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</si>
  <si>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</si>
  <si>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</si>
  <si>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</si>
  <si>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</si>
  <si>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</si>
  <si>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</si>
  <si>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</si>
  <si>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</si>
  <si>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</si>
  <si>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</si>
  <si>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</si>
  <si>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</si>
  <si>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</si>
  <si>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</si>
  <si>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</si>
  <si>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</si>
  <si>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</si>
  <si>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</si>
  <si>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</si>
  <si>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</si>
  <si>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</si>
  <si>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</si>
  <si>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</si>
  <si>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</si>
  <si>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</si>
  <si>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</si>
  <si>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</si>
  <si>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</si>
  <si>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</si>
  <si>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</si>
  <si>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</si>
  <si>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</si>
  <si>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</si>
  <si>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</si>
  <si>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</si>
  <si>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</si>
  <si>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</si>
  <si>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</si>
  <si>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</si>
  <si>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</si>
  <si>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</si>
  <si>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</si>
  <si>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</si>
  <si>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</si>
  <si>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</si>
  <si>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</si>
  <si>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</si>
  <si>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</si>
  <si>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</si>
  <si>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</si>
  <si>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</si>
  <si>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</si>
  <si>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</si>
  <si>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</si>
  <si>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</si>
  <si>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</si>
  <si>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</si>
  <si>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</si>
  <si>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</si>
  <si>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</si>
  <si>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</si>
  <si>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</si>
  <si>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</si>
  <si>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</si>
  <si>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</si>
  <si>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</si>
  <si>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</si>
  <si>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</si>
  <si>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</si>
  <si>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</si>
  <si>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</si>
  <si>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</si>
  <si>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</si>
  <si>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</si>
  <si>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</si>
  <si>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</si>
  <si>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</si>
  <si>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</si>
  <si>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</si>
  <si>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</si>
  <si>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</si>
  <si>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</si>
  <si>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</si>
  <si>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</si>
  <si>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</si>
  <si>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</si>
  <si>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</si>
  <si>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</si>
  <si>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</si>
  <si>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</si>
  <si>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</si>
  <si>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</si>
  <si>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</si>
  <si>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</si>
  <si>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</si>
  <si>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</si>
  <si>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</si>
  <si>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</si>
  <si>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</si>
  <si>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</si>
  <si>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</si>
  <si>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</si>
  <si>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</si>
  <si>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</si>
  <si>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</si>
  <si>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</si>
  <si>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</si>
  <si>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</si>
  <si>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</si>
  <si>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</si>
  <si>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</si>
  <si>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</si>
  <si>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</si>
  <si>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</si>
  <si>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</si>
  <si>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</si>
  <si>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</si>
  <si>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</si>
  <si>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</si>
  <si>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</si>
  <si>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</si>
  <si>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</si>
  <si>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</si>
  <si>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</si>
  <si>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</si>
  <si>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</si>
  <si>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</si>
  <si>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</si>
  <si>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</si>
  <si>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</si>
  <si>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</si>
  <si>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</si>
  <si>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</si>
  <si>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</si>
  <si>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</si>
  <si>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</si>
  <si>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</si>
  <si>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</si>
  <si>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</si>
  <si>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</si>
  <si>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</si>
  <si>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</si>
  <si>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</si>
  <si>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</si>
  <si>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</si>
  <si>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</si>
  <si>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</si>
  <si>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</si>
  <si>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</si>
  <si>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</si>
  <si>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</si>
  <si>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</si>
  <si>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</si>
  <si>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</si>
  <si>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</si>
  <si>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</si>
  <si>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</si>
  <si>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</si>
  <si>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</si>
  <si>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</si>
  <si>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</si>
  <si>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</si>
  <si>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</si>
  <si>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</si>
  <si>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</si>
  <si>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</si>
  <si>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</si>
  <si>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</si>
  <si>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</si>
  <si>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</si>
  <si>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</si>
  <si>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</si>
  <si>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</si>
  <si>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</si>
  <si>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</si>
  <si>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</si>
  <si>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</si>
  <si>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</si>
  <si>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</si>
  <si>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</si>
  <si>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</si>
  <si>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</si>
  <si>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</si>
  <si>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</si>
  <si>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</si>
  <si>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</si>
  <si>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</si>
  <si>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</si>
  <si>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</si>
  <si>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</si>
  <si>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</si>
  <si>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</si>
  <si>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</si>
  <si>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</si>
  <si>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</si>
  <si>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</si>
  <si>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</si>
  <si>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</si>
  <si>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</si>
  <si>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</si>
  <si>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</si>
  <si>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</si>
  <si>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</si>
  <si>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</si>
  <si>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</si>
  <si>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</si>
  <si>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</si>
  <si>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</si>
  <si>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</si>
  <si>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</si>
  <si>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</si>
  <si>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</si>
  <si>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</si>
  <si>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</si>
  <si>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</si>
  <si>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</si>
  <si>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</si>
  <si>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</si>
  <si>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</si>
  <si>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</si>
  <si>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</si>
  <si>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</si>
  <si>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</si>
  <si>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</si>
  <si>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</si>
  <si>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</si>
  <si>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</si>
  <si>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</si>
  <si>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</si>
  <si>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</si>
  <si>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</si>
  <si>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</si>
  <si>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</si>
  <si>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</si>
  <si>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</si>
  <si>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</si>
  <si>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</si>
  <si>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</si>
  <si>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</si>
  <si>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</si>
  <si>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</si>
  <si>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</si>
  <si>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</si>
  <si>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</si>
  <si>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</si>
  <si>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</si>
  <si>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</si>
  <si>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</si>
  <si>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</si>
  <si>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</si>
  <si>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</si>
  <si>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</si>
  <si>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</si>
  <si>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</si>
  <si>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</si>
  <si>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</si>
  <si>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</si>
  <si>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</si>
  <si>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</si>
  <si>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</si>
  <si>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</si>
  <si>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</si>
  <si>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</si>
  <si>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</si>
  <si>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</si>
  <si>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</si>
  <si>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</si>
  <si>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</si>
  <si>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</si>
  <si>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</si>
  <si>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</si>
  <si>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</si>
  <si>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</si>
  <si>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</si>
  <si>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</si>
  <si>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</si>
  <si>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</si>
  <si>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</si>
  <si>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</si>
  <si>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</si>
  <si>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</si>
  <si>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</si>
  <si>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</si>
  <si>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</si>
  <si>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</si>
  <si>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</si>
  <si>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</si>
  <si>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</si>
  <si>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</si>
  <si>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</si>
  <si>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</si>
  <si>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</si>
  <si>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</si>
  <si>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</si>
  <si>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</si>
  <si>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</si>
  <si>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</si>
  <si>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</si>
  <si>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</si>
  <si>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</si>
  <si>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</si>
  <si>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</si>
  <si>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</si>
  <si>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</si>
  <si>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</si>
  <si>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</si>
  <si>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</si>
  <si>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</si>
  <si>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</si>
  <si>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</si>
  <si>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</si>
  <si>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</si>
  <si>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</si>
  <si>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</si>
  <si>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</si>
  <si>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</si>
  <si>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</si>
  <si>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</si>
  <si>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</si>
  <si>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</si>
  <si>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</si>
  <si>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</si>
  <si>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</si>
  <si>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</si>
  <si>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</si>
  <si>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</si>
  <si>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</si>
  <si>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</si>
  <si>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</si>
  <si>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</si>
  <si>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</si>
  <si>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</si>
  <si>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</si>
  <si>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</si>
  <si>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</si>
  <si>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</si>
  <si>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</si>
  <si>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</si>
  <si>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</si>
  <si>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</si>
  <si>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</si>
  <si>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</si>
  <si>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</si>
  <si>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</si>
  <si>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</si>
  <si>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</si>
  <si>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</si>
  <si>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</si>
  <si>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</si>
  <si>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</si>
  <si>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</si>
  <si>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</si>
  <si>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</si>
  <si>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</si>
  <si>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</si>
  <si>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</si>
  <si>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</si>
  <si>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</si>
  <si>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</si>
  <si>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</si>
  <si>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</si>
  <si>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</si>
  <si>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</si>
  <si>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</si>
  <si>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</si>
  <si>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</si>
  <si>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</si>
  <si>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</si>
  <si>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</si>
  <si>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</si>
  <si>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</si>
  <si>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</si>
  <si>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</si>
  <si>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</si>
  <si>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</si>
  <si>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</si>
  <si>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</si>
  <si>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</si>
  <si>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</si>
  <si>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</si>
  <si>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</si>
  <si>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</si>
  <si>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</si>
  <si>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</si>
  <si>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</si>
  <si>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</si>
  <si>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</si>
  <si>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</si>
  <si>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</si>
  <si>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</si>
  <si>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</si>
  <si>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</si>
  <si>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</si>
  <si>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</si>
  <si>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</si>
  <si>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</si>
  <si>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</si>
  <si>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</si>
  <si>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</si>
  <si>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</si>
  <si>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</si>
  <si>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</si>
  <si>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</si>
  <si>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</si>
  <si>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</si>
  <si>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</si>
  <si>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</si>
  <si>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</si>
  <si>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</si>
  <si>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</si>
  <si>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</si>
  <si>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</si>
  <si>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</si>
  <si>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</si>
  <si>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</si>
  <si>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</si>
  <si>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</si>
  <si>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</si>
  <si>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</si>
  <si>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</si>
  <si>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</si>
  <si>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</si>
  <si>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</si>
  <si>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</si>
  <si>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</si>
  <si>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</si>
  <si>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</si>
  <si>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</si>
  <si>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</si>
  <si>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</si>
  <si>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</si>
  <si>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</si>
  <si>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</si>
  <si>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</si>
  <si>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</si>
  <si>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</si>
  <si>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</si>
  <si>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</si>
  <si>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</si>
  <si>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</si>
  <si>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</si>
  <si>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</si>
  <si>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</si>
  <si>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</si>
  <si>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</si>
  <si>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</si>
  <si>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</si>
  <si>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</si>
  <si>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</si>
  <si>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</si>
  <si>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</si>
  <si>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</si>
  <si>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</si>
  <si>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</si>
  <si>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</si>
  <si>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</si>
  <si>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</si>
  <si>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</si>
  <si>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</si>
  <si>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</si>
  <si>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</si>
  <si>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</si>
  <si>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</si>
  <si>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</si>
  <si>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</si>
  <si>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</si>
  <si>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</si>
  <si>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</si>
  <si>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</si>
  <si>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</si>
  <si>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</si>
  <si>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</si>
  <si>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</si>
  <si>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</si>
  <si>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</si>
  <si>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</si>
  <si>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</si>
  <si>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</si>
  <si>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</si>
  <si>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</si>
  <si>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</si>
  <si>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</si>
  <si>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</si>
  <si>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</si>
  <si>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</si>
  <si>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</si>
  <si>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</si>
  <si>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</si>
  <si>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</si>
  <si>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</si>
  <si>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</si>
  <si>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</si>
  <si>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</si>
  <si>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</si>
  <si>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</si>
  <si>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</si>
  <si>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</si>
  <si>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</si>
  <si>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</si>
  <si>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</si>
  <si>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</si>
  <si>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</si>
  <si>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</si>
  <si>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</si>
  <si>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</si>
  <si>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</si>
  <si>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</si>
  <si>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</si>
  <si>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</si>
  <si>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</si>
  <si>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</si>
  <si>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</si>
  <si>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</si>
  <si>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</si>
  <si>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</si>
  <si>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</si>
  <si>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</si>
  <si>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</si>
  <si>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</si>
  <si>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</si>
  <si>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</si>
  <si>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</si>
  <si>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</si>
  <si>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</si>
  <si>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</si>
  <si>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</si>
  <si>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</si>
  <si>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</si>
  <si>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</si>
  <si>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</si>
  <si>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</si>
  <si>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</si>
  <si>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</si>
  <si>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</si>
  <si>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</si>
  <si>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</si>
  <si>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</si>
  <si>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</si>
  <si>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</si>
  <si>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</si>
  <si>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</si>
  <si>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</si>
  <si>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</si>
  <si>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</si>
  <si>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</si>
  <si>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</si>
  <si>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</si>
  <si>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</si>
  <si>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</si>
  <si>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</si>
  <si>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</si>
  <si>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</si>
  <si>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</si>
  <si>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</si>
  <si>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</si>
  <si>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</si>
  <si>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</si>
  <si>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</si>
  <si>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</si>
  <si>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</si>
  <si>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</si>
  <si>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</si>
  <si>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</si>
  <si>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</si>
  <si>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</si>
  <si>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</si>
  <si>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</si>
  <si>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</si>
  <si>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</si>
  <si>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</si>
  <si>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</si>
  <si>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</si>
  <si>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</si>
  <si>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</si>
  <si>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</si>
  <si>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</si>
  <si>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</si>
  <si>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</si>
  <si>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</si>
  <si>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</si>
  <si>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</si>
  <si>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</si>
  <si>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</si>
  <si>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</si>
  <si>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</si>
  <si>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</si>
  <si>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</si>
  <si>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</si>
  <si>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</si>
  <si>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</si>
  <si>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</si>
  <si>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</si>
  <si>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</si>
  <si>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</si>
  <si>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</si>
  <si>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</si>
  <si>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</si>
  <si>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</si>
  <si>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</si>
  <si>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</si>
  <si>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</si>
  <si>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</si>
  <si>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</si>
  <si>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</si>
  <si>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</si>
  <si>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</si>
  <si>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</si>
  <si>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</si>
  <si>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</si>
  <si>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</si>
  <si>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</si>
  <si>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</si>
  <si>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</si>
  <si>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</si>
  <si>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</si>
  <si>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</si>
  <si>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</si>
  <si>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</si>
  <si>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</si>
  <si>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</si>
  <si>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</si>
  <si>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</si>
  <si>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</si>
  <si>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</si>
  <si>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</si>
  <si>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</si>
  <si>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</si>
  <si>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</si>
  <si>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</si>
  <si>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</si>
  <si>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</si>
  <si>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</si>
  <si>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</si>
  <si>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</si>
  <si>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</si>
  <si>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</si>
  <si>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</si>
  <si>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</si>
  <si>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</si>
  <si>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</si>
  <si>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</si>
  <si>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</si>
  <si>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</si>
  <si>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</si>
  <si>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</si>
  <si>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</si>
  <si>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</si>
  <si>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</si>
  <si>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</si>
  <si>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</si>
  <si>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</si>
  <si>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</si>
  <si>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</si>
  <si>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</si>
  <si>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</si>
  <si>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</si>
  <si>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</si>
  <si>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</si>
  <si>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</si>
  <si>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</si>
  <si>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</si>
  <si>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</si>
  <si>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</si>
  <si>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</si>
  <si>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</si>
  <si>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</si>
  <si>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</si>
  <si>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</si>
  <si>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</si>
  <si>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</si>
  <si>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</si>
  <si>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</si>
  <si>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</si>
  <si>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</si>
  <si>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</si>
  <si>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</si>
  <si>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</si>
  <si>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</si>
  <si>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</si>
  <si>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</si>
  <si>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</si>
  <si>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</si>
  <si>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</si>
  <si>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</si>
  <si>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</si>
  <si>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</si>
  <si>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</si>
  <si>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</si>
  <si>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</si>
  <si>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</si>
  <si>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</si>
  <si>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</si>
  <si>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</si>
  <si>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</si>
  <si>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</si>
  <si>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</si>
  <si>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</si>
  <si>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</si>
  <si>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</si>
  <si>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</si>
  <si>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</si>
  <si>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</si>
  <si>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</si>
  <si>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</si>
  <si>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</si>
  <si>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</si>
  <si>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</si>
  <si>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</si>
  <si>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</si>
  <si>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</si>
  <si>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</si>
  <si>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</si>
  <si>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</si>
  <si>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</si>
  <si>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</si>
  <si>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</si>
  <si>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</si>
  <si>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</si>
  <si>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</si>
  <si>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</si>
  <si>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</si>
  <si>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</si>
  <si>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</si>
  <si>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</si>
  <si>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</si>
  <si>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</si>
  <si>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</si>
  <si>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</si>
  <si>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</si>
  <si>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</si>
  <si>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</si>
  <si>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</si>
  <si>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</si>
  <si>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</si>
  <si>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</si>
  <si>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</si>
  <si>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</si>
  <si>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</si>
  <si>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</si>
  <si>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</si>
  <si>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</si>
  <si>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</si>
  <si>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</si>
  <si>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</si>
  <si>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</si>
  <si>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</si>
  <si>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</si>
  <si>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</si>
  <si>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</si>
  <si>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</si>
  <si>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</si>
  <si>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</si>
  <si>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</si>
  <si>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</si>
  <si>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</si>
  <si>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</si>
  <si>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</si>
  <si>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</si>
  <si>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</si>
  <si>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</si>
  <si>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</si>
  <si>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</si>
  <si>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</si>
  <si>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</si>
  <si>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</si>
  <si>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</si>
  <si>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</si>
  <si>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</si>
  <si>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</si>
  <si>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</si>
  <si>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</si>
  <si>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</si>
  <si>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</si>
  <si>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</si>
  <si>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</si>
  <si>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</si>
  <si>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</si>
  <si>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</si>
  <si>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</si>
  <si>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</si>
  <si>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</si>
  <si>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</si>
  <si>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</si>
  <si>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</si>
  <si>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</si>
  <si>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</si>
  <si>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</si>
  <si>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</si>
  <si>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</si>
  <si>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</si>
  <si>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</si>
  <si>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</si>
  <si>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</si>
  <si>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</si>
  <si>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</si>
  <si>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</si>
  <si>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</si>
  <si>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</si>
  <si>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</si>
  <si>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</si>
  <si>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</si>
  <si>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</si>
  <si>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</si>
  <si>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</si>
  <si>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</si>
  <si>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</si>
  <si>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</si>
  <si>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</si>
  <si>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</si>
  <si>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</si>
  <si>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</si>
  <si>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</si>
  <si>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</si>
  <si>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</si>
  <si>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</si>
  <si>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</si>
  <si>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</si>
  <si>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</si>
  <si>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</si>
  <si>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</si>
  <si>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</si>
  <si>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</si>
  <si>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</si>
  <si>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</si>
  <si>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</si>
  <si>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</si>
  <si>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</si>
  <si>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</si>
  <si>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</si>
  <si>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</si>
  <si>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</si>
  <si>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</si>
  <si>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</si>
  <si>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</si>
  <si>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</si>
  <si>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</si>
  <si>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</si>
  <si>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</si>
  <si>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</si>
  <si>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</si>
  <si>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</si>
  <si>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</si>
  <si>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</si>
  <si>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</si>
  <si>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</si>
  <si>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</si>
  <si>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</si>
  <si>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</si>
  <si>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</si>
  <si>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</si>
  <si>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</si>
  <si>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</si>
  <si>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</si>
  <si>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</si>
  <si>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</si>
  <si>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</si>
  <si>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</si>
  <si>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</si>
  <si>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</si>
  <si>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</si>
  <si>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</si>
  <si>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</si>
  <si>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</si>
  <si>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</si>
  <si>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</si>
  <si>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</si>
  <si>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</si>
  <si>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</si>
  <si>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</si>
  <si>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</si>
  <si>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</si>
  <si>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</si>
  <si>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</si>
  <si>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</si>
  <si>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</si>
  <si>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</si>
  <si>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</si>
  <si>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</si>
  <si>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</si>
  <si>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</si>
  <si>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</si>
  <si>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</si>
  <si>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</si>
  <si>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</si>
  <si>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</si>
  <si>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</si>
  <si>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</si>
  <si>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</si>
  <si>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</si>
  <si>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</si>
  <si>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</si>
  <si>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</si>
  <si>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</si>
  <si>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</si>
  <si>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</si>
  <si>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</si>
  <si>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</si>
  <si>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</si>
  <si>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</si>
  <si>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</si>
  <si>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</si>
  <si>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</si>
  <si>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</si>
  <si>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</si>
  <si>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</si>
  <si>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</si>
  <si>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</si>
  <si>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</si>
  <si>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</si>
  <si>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</si>
  <si>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</si>
  <si>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</si>
  <si>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</si>
  <si>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</si>
  <si>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</si>
  <si>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</si>
  <si>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</si>
  <si>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</si>
  <si>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</si>
  <si>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</si>
  <si>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</si>
  <si>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</si>
  <si>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</si>
  <si>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</si>
  <si>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</si>
  <si>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</si>
  <si>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</si>
  <si>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</si>
  <si>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</si>
  <si>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</si>
  <si>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</si>
  <si>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</si>
  <si>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</si>
  <si>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</si>
  <si>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</si>
  <si>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</si>
  <si>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</si>
  <si>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</si>
  <si>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</si>
  <si>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</si>
  <si>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</si>
  <si>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</si>
  <si>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</si>
  <si>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</si>
  <si>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</si>
  <si>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</si>
  <si>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</si>
  <si>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</si>
  <si>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</si>
  <si>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</si>
  <si>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</si>
  <si>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</si>
  <si>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</si>
  <si>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</si>
  <si>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</si>
  <si>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</si>
  <si>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</si>
  <si>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</si>
  <si>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</si>
  <si>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</si>
  <si>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</si>
  <si>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</si>
  <si>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</si>
  <si>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</si>
  <si>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</si>
  <si>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</si>
  <si>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</si>
  <si>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</si>
  <si>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</si>
  <si>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</si>
  <si>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</si>
  <si>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</si>
  <si>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</si>
  <si>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</si>
  <si>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</si>
  <si>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</si>
  <si>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</si>
  <si>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</si>
  <si>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</si>
  <si>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</si>
  <si>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</si>
  <si>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</si>
  <si>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</si>
  <si>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</si>
  <si>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</si>
  <si>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</si>
  <si>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</si>
  <si>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</si>
  <si>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</si>
  <si>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</si>
  <si>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</si>
  <si>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</si>
  <si>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</si>
  <si>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</si>
  <si>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</si>
  <si>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</si>
  <si>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</si>
  <si>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</si>
  <si>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</si>
  <si>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</si>
  <si>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</si>
  <si>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</si>
  <si>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</si>
  <si>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</si>
  <si>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</si>
  <si>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</si>
  <si>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</si>
  <si>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</si>
  <si>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</si>
  <si>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</si>
  <si>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</si>
  <si>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</si>
  <si>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</si>
  <si>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</si>
  <si>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</si>
  <si>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</si>
  <si>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</si>
  <si>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</si>
  <si>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</si>
  <si>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</si>
  <si>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</si>
  <si>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</si>
  <si>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</si>
  <si>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</si>
  <si>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</si>
  <si>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</si>
  <si>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</si>
  <si>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</si>
  <si>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</si>
  <si>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</si>
  <si>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</si>
  <si>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</si>
  <si>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</si>
  <si>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</si>
  <si>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</si>
  <si>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</si>
  <si>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</si>
  <si>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</si>
  <si>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</si>
  <si>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</si>
  <si>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</si>
  <si>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</si>
  <si>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</si>
  <si>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</si>
  <si>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</si>
  <si>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</si>
  <si>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</si>
  <si>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</si>
  <si>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</si>
  <si>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</si>
  <si>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</si>
  <si>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</si>
  <si>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</si>
  <si>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</si>
  <si>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</si>
  <si>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</si>
  <si>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</si>
  <si>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</si>
  <si>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</si>
  <si>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</si>
  <si>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</si>
  <si>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</si>
  <si>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</si>
  <si>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</si>
  <si>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</si>
  <si>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</si>
  <si>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</si>
  <si>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</si>
  <si>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</si>
  <si>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</si>
  <si>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</si>
  <si>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</si>
  <si>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</si>
  <si>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</si>
  <si>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</si>
  <si>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</si>
  <si>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</si>
  <si>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</si>
  <si>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</si>
  <si>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</si>
  <si>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</si>
  <si>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</si>
  <si>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</si>
  <si>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</si>
  <si>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</si>
  <si>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</si>
  <si>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</si>
  <si>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</si>
  <si>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</si>
  <si>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</si>
  <si>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</si>
  <si>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</si>
  <si>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</si>
  <si>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</si>
  <si>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</si>
  <si>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</si>
  <si>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</si>
  <si>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</si>
  <si>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</si>
  <si>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</si>
  <si>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</si>
  <si>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</si>
  <si>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</si>
  <si>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</si>
  <si>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</si>
  <si>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</si>
  <si>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</si>
  <si>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</si>
  <si>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</si>
  <si>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</si>
  <si>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</si>
  <si>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</si>
  <si>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</si>
  <si>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</si>
  <si>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</si>
  <si>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</si>
  <si>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</si>
  <si>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</si>
  <si>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</si>
  <si>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</si>
  <si>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</si>
  <si>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</si>
  <si>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</si>
  <si>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</si>
  <si>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</si>
  <si>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</si>
  <si>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</si>
  <si>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</si>
  <si>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</si>
  <si>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</si>
  <si>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</si>
  <si>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</si>
  <si>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</si>
  <si>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</si>
  <si>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</si>
  <si>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</si>
  <si>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</si>
  <si>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</si>
  <si>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</si>
  <si>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</si>
  <si>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</si>
  <si>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</si>
  <si>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</si>
  <si>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</si>
  <si>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</si>
  <si>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</si>
  <si>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</si>
  <si>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</si>
  <si>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</si>
  <si>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</si>
  <si>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</si>
  <si>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</si>
  <si>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</si>
  <si>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</si>
  <si>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</si>
  <si>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</si>
  <si>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</si>
  <si>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</si>
  <si>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</si>
  <si>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</si>
  <si>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</si>
  <si>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</si>
  <si>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</si>
  <si>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</si>
  <si>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</si>
  <si>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</si>
  <si>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</si>
  <si>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</si>
  <si>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</si>
  <si>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</si>
  <si>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</si>
  <si>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</si>
  <si>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</si>
  <si>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</si>
  <si>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</si>
  <si>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</si>
  <si>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</si>
  <si>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</si>
  <si>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</si>
  <si>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</si>
  <si>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</si>
  <si>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</si>
  <si>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</si>
  <si>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</si>
  <si>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</si>
  <si>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</si>
  <si>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</si>
  <si>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</si>
  <si>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</si>
  <si>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</si>
  <si>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</si>
  <si>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</si>
  <si>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</si>
  <si>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</si>
  <si>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</si>
  <si>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</si>
  <si>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</si>
  <si>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</si>
  <si>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</si>
  <si>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</si>
  <si>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</si>
  <si>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</si>
  <si>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</si>
  <si>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</si>
  <si>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</si>
  <si>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</si>
  <si>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</si>
  <si>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</si>
  <si>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</si>
  <si>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</si>
  <si>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</si>
  <si>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</si>
  <si>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</si>
  <si>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</si>
  <si>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</si>
  <si>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</si>
  <si>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</si>
  <si>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</si>
  <si>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</si>
  <si>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</si>
  <si>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</si>
  <si>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</si>
  <si>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</si>
  <si>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</si>
  <si>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</si>
  <si>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</si>
  <si>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</si>
  <si>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</si>
  <si>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</si>
  <si>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</si>
  <si>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</si>
  <si>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</si>
  <si>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</si>
  <si>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</si>
  <si>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</si>
  <si>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</si>
  <si>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</si>
  <si>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</si>
  <si>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</si>
  <si>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</si>
  <si>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</si>
  <si>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</si>
  <si>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</si>
  <si>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</si>
  <si>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</si>
  <si>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</si>
  <si>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</si>
  <si>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</si>
  <si>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</si>
  <si>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</si>
  <si>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</si>
  <si>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</si>
  <si>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</si>
  <si>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</si>
  <si>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</si>
  <si>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</si>
  <si>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</si>
  <si>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</si>
  <si>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</si>
  <si>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</si>
  <si>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</si>
  <si>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</si>
  <si>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</si>
  <si>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</si>
  <si>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</si>
  <si>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</si>
  <si>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</si>
  <si>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</si>
  <si>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</si>
  <si>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</si>
  <si>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</si>
  <si>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</si>
  <si>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</si>
  <si>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</si>
  <si>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</si>
  <si>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</si>
  <si>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</si>
  <si>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</si>
  <si>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</si>
  <si>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</si>
  <si>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</si>
  <si>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</si>
  <si>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</si>
  <si>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</si>
  <si>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</si>
  <si>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</si>
  <si>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</si>
  <si>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</si>
  <si>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</si>
  <si>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</si>
  <si>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</si>
  <si>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</si>
  <si>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</si>
  <si>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</si>
  <si>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</si>
  <si>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</si>
  <si>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</si>
  <si>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</si>
  <si>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</si>
  <si>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</si>
  <si>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</si>
  <si>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</si>
  <si>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</si>
  <si>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</si>
  <si>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</si>
  <si>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</si>
  <si>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</si>
  <si>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</si>
  <si>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</si>
  <si>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</si>
  <si>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</si>
  <si>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</si>
  <si>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</si>
  <si>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</si>
  <si>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</si>
  <si>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</si>
  <si>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</si>
  <si>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</si>
  <si>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</si>
  <si>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</si>
  <si>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</si>
  <si>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</si>
  <si>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</si>
  <si>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</si>
  <si>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</si>
  <si>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</si>
  <si>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</si>
  <si>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</si>
  <si>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</si>
  <si>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</si>
  <si>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</si>
  <si>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</si>
  <si>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</si>
  <si>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</si>
  <si>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</si>
  <si>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</si>
  <si>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</si>
  <si>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</si>
  <si>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</si>
  <si>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</si>
  <si>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</si>
  <si>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</si>
  <si>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</si>
  <si>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</si>
  <si>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</si>
  <si>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</si>
  <si>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</si>
  <si>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</si>
  <si>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</si>
  <si>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</si>
  <si>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</si>
  <si>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</si>
  <si>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</si>
  <si>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</si>
  <si>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</si>
  <si>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</si>
  <si>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</si>
  <si>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</si>
  <si>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</si>
  <si>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</si>
  <si>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</si>
  <si>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</si>
  <si>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</si>
  <si>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</si>
  <si>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</si>
  <si>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</si>
  <si>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</si>
  <si>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</si>
  <si>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</si>
  <si>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</si>
  <si>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</si>
  <si>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</si>
  <si>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</si>
  <si>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</si>
  <si>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</si>
  <si>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</si>
  <si>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</si>
  <si>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</si>
  <si>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</si>
  <si>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</si>
  <si>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</si>
  <si>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</si>
  <si>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</si>
  <si>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</si>
  <si>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</si>
  <si>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</si>
  <si>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</si>
  <si>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</si>
  <si>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</si>
  <si>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</si>
  <si>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</si>
  <si>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</si>
  <si>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</si>
  <si>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</si>
  <si>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</si>
  <si>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</si>
  <si>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</si>
  <si>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</si>
  <si>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</si>
  <si>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</si>
  <si>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</si>
  <si>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</si>
  <si>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</si>
  <si>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</si>
  <si>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</si>
  <si>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</si>
  <si>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</si>
  <si>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</si>
  <si>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</si>
  <si>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</si>
  <si>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</si>
  <si>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</si>
  <si>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</si>
  <si>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</si>
  <si>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</si>
  <si>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</si>
  <si>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</si>
  <si>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</si>
  <si>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</si>
  <si>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</si>
  <si>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</si>
  <si>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</si>
  <si>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</si>
  <si>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</si>
  <si>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</si>
  <si>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</si>
  <si>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</si>
  <si>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</si>
  <si>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</si>
  <si>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</si>
  <si>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</si>
  <si>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</si>
  <si>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</si>
  <si>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</si>
  <si>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</si>
  <si>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</si>
  <si>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</si>
  <si>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</si>
  <si>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</si>
  <si>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</si>
  <si>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</si>
  <si>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</si>
  <si>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</si>
  <si>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</si>
  <si>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</si>
  <si>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</si>
  <si>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</si>
  <si>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</si>
  <si>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</si>
  <si>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</si>
  <si>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</si>
  <si>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</si>
  <si>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</si>
  <si>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</si>
  <si>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</si>
  <si>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</si>
  <si>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</si>
  <si>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</si>
  <si>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</si>
  <si>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</si>
  <si>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</si>
  <si>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</si>
  <si>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</si>
  <si>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</si>
  <si>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</si>
  <si>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</si>
  <si>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</si>
  <si>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</si>
  <si>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</si>
  <si>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</si>
  <si>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</si>
  <si>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</si>
  <si>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</si>
  <si>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</si>
  <si>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</si>
  <si>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</si>
  <si>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</si>
  <si>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</si>
  <si>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</si>
  <si>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</si>
  <si>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</si>
  <si>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</si>
  <si>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</si>
  <si>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</si>
  <si>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</si>
  <si>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</si>
  <si>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</si>
  <si>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</si>
  <si>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</si>
  <si>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</si>
  <si>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</si>
  <si>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</si>
  <si>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</si>
  <si>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</si>
  <si>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</si>
  <si>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</si>
  <si>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</si>
  <si>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</si>
  <si>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</si>
  <si>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</si>
  <si>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</si>
  <si>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</si>
  <si>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</si>
  <si>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</si>
  <si>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</si>
  <si>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</si>
  <si>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</si>
  <si>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</si>
  <si>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</si>
  <si>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</si>
  <si>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</si>
  <si>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</si>
  <si>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</si>
  <si>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</si>
  <si>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</si>
  <si>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</si>
  <si>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</si>
  <si>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</si>
  <si>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</si>
  <si>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</si>
  <si>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</si>
  <si>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</si>
  <si>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</si>
  <si>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</si>
  <si>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</si>
  <si>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</si>
  <si>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</si>
  <si>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</si>
  <si>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</si>
  <si>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</si>
  <si>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</si>
  <si>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</si>
  <si>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</si>
  <si>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</si>
  <si>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</si>
  <si>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</si>
  <si>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</si>
  <si>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</si>
  <si>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</si>
  <si>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</si>
  <si>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</si>
  <si>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</si>
  <si>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</si>
  <si>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</si>
  <si>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</si>
  <si>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</si>
  <si>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</si>
  <si>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</si>
  <si>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</si>
  <si>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</si>
  <si>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</si>
  <si>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</si>
  <si>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</si>
  <si>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</si>
  <si>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</si>
  <si>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</si>
  <si>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</si>
  <si>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</si>
  <si>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</si>
  <si>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</si>
  <si>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</si>
  <si>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</si>
  <si>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</si>
  <si>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</si>
  <si>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</si>
  <si>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</si>
  <si>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</si>
  <si>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</si>
  <si>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</si>
  <si>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</si>
  <si>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</si>
  <si>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</si>
  <si>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</si>
  <si>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</si>
  <si>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</si>
  <si>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</si>
  <si>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</si>
  <si>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</si>
  <si>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</si>
  <si>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</si>
  <si>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</si>
  <si>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</si>
  <si>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</si>
  <si>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</si>
  <si>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</si>
  <si>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</si>
  <si>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</si>
  <si>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</si>
  <si>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</si>
  <si>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</si>
  <si>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</si>
  <si>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</si>
  <si>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</si>
  <si>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</si>
  <si>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</si>
  <si>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</si>
  <si>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</si>
  <si>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</si>
  <si>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</si>
  <si>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</si>
  <si>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</si>
  <si>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</si>
  <si>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</si>
  <si>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</si>
  <si>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</si>
  <si>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</si>
  <si>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</si>
  <si>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</si>
  <si>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</si>
  <si>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</si>
  <si>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</si>
  <si>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</si>
  <si>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</si>
  <si>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</si>
  <si>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</si>
  <si>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</si>
  <si>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</si>
  <si>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</si>
  <si>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</si>
  <si>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</si>
  <si>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</si>
  <si>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</si>
  <si>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</si>
  <si>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</si>
  <si>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</si>
  <si>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</si>
  <si>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</si>
  <si>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</si>
  <si>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</si>
  <si>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</si>
  <si>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</si>
  <si>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</si>
  <si>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</si>
  <si>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</si>
  <si>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</si>
  <si>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</si>
  <si>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</si>
  <si>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</si>
  <si>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</si>
  <si>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</si>
  <si>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</si>
  <si>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</si>
  <si>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</si>
  <si>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</si>
  <si>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</si>
  <si>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</si>
  <si>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</si>
  <si>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</si>
  <si>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</si>
  <si>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</si>
  <si>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</si>
  <si>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</si>
  <si>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</si>
  <si>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</si>
  <si>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</si>
  <si>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</si>
  <si>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</si>
  <si>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</si>
  <si>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</si>
  <si>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</si>
  <si>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</si>
  <si>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</si>
  <si>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</si>
  <si>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</si>
  <si>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</si>
  <si>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</si>
  <si>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</si>
  <si>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</si>
  <si>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</si>
  <si>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</si>
  <si>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</si>
  <si>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</si>
  <si>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</si>
  <si>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</si>
  <si>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</si>
  <si>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</si>
  <si>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</si>
  <si>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</si>
  <si>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</si>
  <si>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</si>
  <si>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</si>
  <si>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</si>
  <si>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</si>
  <si>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</si>
  <si>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</si>
  <si>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</si>
  <si>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</si>
  <si>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</si>
  <si>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</si>
  <si>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</si>
  <si>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</si>
  <si>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</si>
  <si>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</si>
  <si>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</si>
  <si>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</si>
  <si>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</si>
  <si>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</si>
  <si>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</si>
  <si>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</si>
  <si>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</si>
  <si>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</si>
  <si>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</si>
  <si>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</si>
  <si>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</si>
  <si>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</si>
  <si>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</si>
  <si>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</si>
  <si>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</si>
  <si>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</si>
  <si>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</si>
  <si>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</si>
  <si>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</si>
  <si>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</si>
  <si>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</si>
  <si>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</si>
  <si>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</si>
  <si>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</si>
  <si>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</si>
  <si>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</si>
  <si>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</si>
  <si>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</si>
  <si>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</si>
  <si>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</si>
  <si>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</si>
  <si>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</si>
  <si>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</si>
  <si>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</si>
  <si>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</si>
  <si>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</si>
  <si>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</si>
  <si>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</si>
  <si>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</si>
  <si>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</si>
  <si>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</si>
  <si>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</si>
  <si>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</si>
  <si>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</si>
  <si>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</si>
  <si>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</si>
  <si>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</si>
  <si>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</si>
  <si>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</si>
  <si>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</si>
  <si>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</si>
  <si>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</si>
  <si>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</si>
  <si>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</si>
  <si>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</si>
  <si>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</si>
  <si>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</si>
  <si>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</si>
  <si>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</si>
  <si>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</si>
  <si>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</si>
  <si>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</si>
  <si>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</si>
  <si>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</si>
  <si>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</si>
  <si>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</si>
  <si>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</si>
  <si>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</si>
  <si>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</si>
  <si>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</si>
  <si>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</si>
  <si>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</si>
  <si>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</si>
  <si>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</si>
  <si>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</si>
  <si>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</si>
  <si>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</si>
  <si>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</si>
  <si>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</si>
  <si>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</si>
  <si>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</si>
  <si>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</si>
  <si>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</si>
  <si>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</si>
  <si>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</si>
  <si>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</si>
  <si>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</si>
  <si>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</si>
  <si>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</si>
  <si>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</si>
  <si>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</si>
  <si>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</si>
  <si>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</si>
  <si>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</si>
  <si>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</si>
  <si>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</si>
  <si>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</si>
  <si>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</si>
  <si>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</si>
  <si>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</si>
  <si>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</si>
  <si>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</si>
  <si>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</si>
  <si>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</si>
  <si>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</si>
  <si>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</si>
  <si>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</si>
  <si>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</si>
  <si>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</si>
  <si>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</si>
  <si>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</si>
  <si>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</si>
  <si>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</si>
  <si>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</si>
  <si>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</si>
  <si>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</si>
  <si>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</si>
  <si>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</si>
  <si>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</si>
  <si>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</si>
  <si>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</si>
  <si>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</si>
  <si>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</si>
  <si>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</si>
  <si>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</si>
  <si>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</si>
  <si>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</si>
  <si>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</si>
  <si>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</si>
  <si>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</si>
  <si>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</si>
  <si>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</si>
  <si>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</si>
  <si>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</si>
  <si>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</si>
  <si>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</si>
  <si>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</si>
  <si>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</si>
  <si>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</si>
  <si>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</si>
  <si>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</si>
  <si>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</si>
  <si>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</si>
  <si>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</si>
  <si>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</si>
  <si>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</si>
  <si>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</si>
  <si>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</si>
  <si>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</si>
  <si>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</si>
  <si>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</si>
  <si>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</si>
  <si>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</si>
  <si>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</si>
  <si>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</si>
  <si>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</si>
  <si>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</si>
  <si>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</si>
  <si>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</si>
  <si>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</si>
  <si>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</si>
  <si>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</si>
  <si>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</si>
  <si>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</si>
  <si>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</si>
  <si>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</si>
  <si>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</si>
  <si>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</si>
  <si>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</si>
  <si>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</si>
  <si>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</si>
  <si>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</si>
  <si>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</si>
  <si>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</si>
  <si>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</si>
  <si>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</si>
  <si>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</si>
  <si>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</si>
  <si>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</si>
  <si>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</si>
  <si>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</si>
  <si>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</si>
  <si>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</si>
  <si>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</si>
  <si>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</si>
  <si>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</si>
  <si>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</si>
  <si>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</si>
  <si>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</si>
  <si>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</si>
  <si>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</si>
  <si>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</si>
  <si>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</si>
  <si>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</si>
  <si>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</si>
  <si>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</si>
  <si>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</si>
  <si>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</si>
  <si>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</si>
  <si>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</si>
  <si>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</si>
  <si>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</si>
  <si>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</si>
  <si>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</si>
  <si>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</si>
  <si>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</si>
  <si>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</si>
  <si>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</si>
  <si>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</si>
  <si>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</si>
  <si>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</si>
  <si>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</si>
  <si>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</si>
  <si>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</si>
  <si>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</si>
  <si>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</si>
  <si>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</si>
  <si>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</si>
  <si>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</si>
  <si>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</si>
  <si>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</si>
  <si>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</si>
  <si>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</si>
  <si>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</si>
  <si>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</si>
  <si>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</si>
  <si>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</si>
  <si>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</si>
  <si>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</si>
  <si>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</si>
  <si>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</si>
  <si>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</si>
  <si>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</si>
  <si>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</si>
  <si>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</si>
  <si>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</si>
  <si>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</si>
  <si>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</si>
  <si>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</si>
  <si>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</si>
  <si>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</si>
  <si>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</si>
  <si>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</si>
  <si>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</si>
  <si>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</si>
  <si>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</si>
  <si>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</si>
  <si>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</si>
  <si>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</si>
  <si>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</si>
  <si>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</si>
  <si>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</si>
  <si>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</si>
  <si>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</si>
  <si>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</si>
  <si>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</si>
  <si>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</si>
  <si>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</si>
  <si>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</si>
  <si>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</si>
  <si>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</si>
  <si>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</si>
  <si>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</si>
  <si>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</si>
  <si>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</si>
  <si>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</si>
  <si>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</si>
  <si>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</si>
  <si>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</si>
  <si>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</si>
  <si>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</si>
  <si>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</si>
  <si>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</si>
  <si>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</si>
  <si>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</si>
  <si>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</si>
  <si>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</si>
  <si>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</si>
  <si>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</si>
  <si>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</si>
  <si>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</si>
  <si>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</si>
  <si>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</si>
  <si>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</si>
  <si>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</si>
  <si>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</si>
  <si>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</si>
  <si>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</si>
  <si>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</si>
  <si>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</si>
  <si>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</si>
  <si>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</si>
  <si>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</si>
  <si>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</si>
  <si>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</si>
  <si>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</si>
  <si>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</si>
  <si>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</si>
  <si>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</si>
  <si>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</si>
  <si>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</si>
  <si>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</si>
  <si>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</si>
  <si>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</si>
  <si>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</si>
  <si>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</si>
  <si>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</si>
  <si>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</si>
  <si>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</si>
  <si>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</si>
  <si>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</si>
  <si>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</si>
  <si>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</si>
  <si>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</si>
  <si>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</si>
  <si>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</si>
  <si>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</si>
  <si>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</si>
  <si>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</si>
  <si>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</si>
  <si>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</si>
  <si>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</si>
  <si>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</si>
  <si>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</si>
  <si>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</si>
  <si>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</si>
  <si>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</si>
  <si>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</si>
  <si>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</si>
  <si>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</si>
  <si>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</si>
  <si>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</si>
  <si>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</si>
  <si>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</si>
  <si>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</si>
  <si>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</si>
  <si>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</si>
  <si>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</si>
  <si>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</si>
  <si>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</si>
  <si>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</si>
  <si>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</si>
  <si>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</si>
  <si>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</si>
  <si>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</si>
  <si>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</si>
  <si>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</si>
  <si>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</si>
  <si>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</si>
  <si>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</si>
  <si>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</si>
  <si>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</si>
  <si>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</si>
  <si>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</si>
  <si>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</si>
  <si>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</si>
  <si>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</si>
  <si>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</si>
  <si>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</si>
  <si>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</si>
  <si>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</si>
  <si>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</si>
  <si>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</si>
  <si>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</si>
  <si>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</si>
  <si>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</si>
  <si>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</si>
  <si>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</si>
  <si>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</si>
  <si>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</si>
  <si>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</si>
  <si>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</si>
  <si>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</si>
  <si>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</si>
  <si>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</si>
  <si>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</si>
  <si>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</si>
  <si>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</si>
  <si>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</si>
  <si>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</si>
  <si>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</si>
  <si>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</si>
  <si>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</si>
  <si>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</si>
  <si>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</si>
  <si>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</si>
  <si>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</si>
  <si>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</si>
  <si>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</si>
  <si>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</si>
  <si>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</si>
  <si>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</si>
  <si>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</si>
  <si>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</si>
  <si>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</si>
  <si>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</si>
  <si>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</si>
  <si>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</si>
  <si>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</si>
  <si>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</si>
  <si>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</si>
  <si>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</si>
  <si>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</si>
  <si>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</si>
  <si>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</si>
  <si>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</si>
  <si>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</si>
  <si>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</si>
  <si>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</si>
  <si>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</si>
  <si>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</si>
  <si>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</si>
  <si>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</si>
  <si>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</si>
  <si>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</si>
  <si>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</si>
  <si>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</si>
  <si>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</si>
  <si>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</si>
  <si>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</si>
  <si>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</si>
  <si>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</si>
  <si>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</si>
  <si>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</si>
  <si>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</si>
  <si>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</si>
  <si>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</si>
  <si>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</si>
  <si>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</si>
  <si>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</si>
  <si>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</si>
  <si>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</si>
  <si>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</si>
  <si>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</si>
  <si>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</si>
  <si>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</si>
  <si>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</si>
  <si>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</si>
  <si>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</si>
  <si>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</si>
  <si>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</si>
  <si>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</si>
  <si>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</si>
  <si>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</si>
  <si>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</si>
  <si>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</si>
  <si>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</si>
  <si>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</si>
  <si>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</si>
  <si>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</si>
  <si>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</si>
  <si>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</si>
  <si>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</si>
  <si>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</si>
  <si>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</si>
  <si>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</si>
  <si>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</si>
  <si>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</si>
  <si>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</si>
  <si>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</si>
  <si>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</si>
  <si>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</si>
  <si>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</si>
  <si>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</si>
  <si>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</si>
  <si>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</si>
  <si>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</si>
  <si>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</si>
  <si>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</si>
  <si>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</si>
  <si>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</si>
  <si>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</si>
  <si>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</si>
  <si>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</si>
  <si>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</si>
  <si>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</si>
  <si>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</si>
  <si>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</si>
  <si>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</si>
  <si>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</si>
  <si>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</si>
  <si>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</si>
  <si>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</si>
  <si>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</si>
  <si>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</si>
  <si>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</si>
  <si>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</si>
  <si>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</si>
  <si>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</si>
  <si>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</si>
  <si>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</si>
  <si>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</si>
  <si>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</si>
  <si>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</si>
  <si>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</si>
  <si>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</si>
  <si>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</si>
  <si>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</si>
  <si>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</si>
  <si>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</si>
  <si>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</si>
  <si>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</si>
  <si>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</si>
  <si>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</si>
  <si>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</si>
  <si>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</si>
  <si>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</si>
  <si>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</si>
  <si>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</si>
  <si>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</si>
  <si>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</si>
  <si>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</si>
  <si>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</si>
  <si>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</si>
  <si>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</si>
  <si>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</si>
  <si>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</si>
  <si>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</si>
  <si>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</si>
  <si>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</si>
  <si>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</si>
  <si>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</si>
  <si>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</si>
  <si>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</si>
  <si>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</si>
  <si>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</si>
  <si>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</si>
  <si>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</si>
  <si>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</si>
  <si>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</si>
  <si>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</si>
  <si>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</si>
  <si>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</si>
  <si>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</si>
  <si>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</si>
  <si>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</si>
  <si>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</si>
  <si>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</si>
  <si>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</si>
  <si>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</si>
  <si>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</si>
  <si>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</si>
  <si>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</si>
  <si>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</si>
  <si>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</si>
  <si>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</si>
  <si>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</si>
  <si>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</si>
  <si>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</si>
  <si>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</si>
  <si>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</si>
  <si>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</si>
  <si>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</si>
  <si>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</si>
  <si>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</si>
  <si>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</si>
  <si>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</si>
  <si>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</si>
  <si>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</si>
  <si>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</si>
  <si>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</si>
  <si>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</si>
  <si>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</si>
  <si>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</si>
  <si>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</si>
  <si>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</si>
  <si>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</si>
  <si>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</si>
  <si>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</si>
  <si>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</si>
  <si>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</si>
  <si>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</si>
  <si>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</si>
  <si>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</si>
  <si>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</si>
  <si>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</si>
  <si>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</si>
  <si>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</si>
  <si>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</si>
  <si>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</si>
  <si>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</si>
  <si>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</si>
  <si>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</si>
  <si>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</si>
  <si>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</si>
  <si>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</si>
  <si>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</si>
  <si>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</si>
  <si>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</si>
  <si>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</si>
  <si>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</si>
  <si>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</si>
  <si>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</si>
  <si>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</si>
  <si>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</si>
  <si>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</si>
  <si>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</si>
  <si>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</si>
  <si>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</si>
  <si>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</si>
  <si>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</si>
  <si>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</si>
  <si>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</si>
  <si>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</si>
  <si>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</si>
  <si>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</si>
  <si>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</si>
  <si>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</si>
  <si>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</si>
  <si>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</si>
  <si>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</si>
  <si>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</si>
  <si>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</si>
  <si>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</si>
  <si>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</si>
  <si>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</si>
  <si>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</si>
  <si>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</si>
  <si>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</si>
  <si>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</si>
  <si>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</si>
  <si>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</si>
  <si>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</si>
  <si>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</si>
  <si>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</si>
  <si>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</si>
  <si>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</si>
  <si>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</si>
  <si>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</si>
  <si>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</si>
  <si>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</si>
  <si>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</si>
  <si>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</si>
  <si>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</si>
  <si>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</si>
  <si>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</si>
  <si>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</si>
  <si>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</si>
  <si>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</si>
  <si>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</si>
  <si>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</si>
  <si>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</si>
  <si>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</si>
  <si>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</si>
  <si>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</si>
  <si>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</si>
  <si>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</si>
  <si>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</si>
  <si>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</si>
  <si>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</si>
  <si>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</si>
  <si>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</si>
  <si>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</si>
  <si>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</si>
  <si>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</si>
  <si>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</si>
  <si>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</si>
  <si>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</si>
  <si>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</si>
  <si>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</si>
  <si>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</si>
  <si>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</si>
  <si>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</si>
  <si>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</si>
  <si>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</si>
  <si>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</si>
  <si>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</si>
  <si>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</si>
  <si>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</si>
  <si>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</si>
  <si>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</si>
  <si>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</si>
  <si>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</si>
  <si>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</si>
  <si>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</si>
  <si>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</si>
  <si>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</si>
  <si>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</si>
  <si>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</si>
  <si>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</si>
  <si>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</si>
  <si>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</si>
  <si>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</si>
  <si>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</si>
  <si>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</si>
  <si>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</si>
  <si>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</si>
  <si>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</si>
  <si>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</si>
  <si>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</si>
  <si>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</si>
  <si>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</si>
  <si>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</si>
  <si>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</si>
  <si>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</si>
  <si>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</si>
  <si>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</si>
  <si>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</si>
  <si>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</si>
  <si>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</si>
  <si>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</si>
  <si>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</si>
  <si>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</si>
  <si>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</si>
  <si>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</si>
  <si>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</si>
  <si>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</si>
  <si>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</si>
  <si>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</si>
  <si>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</si>
  <si>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</si>
  <si>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</si>
  <si>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</si>
  <si>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</si>
  <si>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</si>
  <si>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</si>
  <si>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</si>
  <si>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</si>
  <si>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</si>
  <si>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</si>
  <si>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</si>
  <si>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</si>
  <si>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</si>
  <si>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</si>
  <si>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</si>
  <si>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</si>
  <si>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</si>
  <si>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</si>
  <si>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</si>
  <si>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</si>
  <si>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</si>
  <si>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</si>
  <si>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</si>
  <si>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</si>
  <si>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</si>
  <si>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</si>
  <si>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</si>
  <si>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</si>
  <si>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</si>
  <si>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</si>
  <si>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</si>
  <si>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</si>
  <si>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</si>
  <si>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</si>
  <si>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</si>
  <si>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</si>
  <si>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</si>
  <si>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</si>
  <si>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</si>
  <si>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</si>
  <si>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</si>
  <si>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</si>
  <si>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</si>
  <si>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</si>
  <si>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</si>
  <si>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</si>
  <si>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</si>
  <si>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</si>
  <si>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</si>
  <si>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</si>
  <si>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</si>
  <si>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</si>
  <si>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</si>
  <si>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</si>
  <si>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</si>
  <si>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</si>
  <si>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</si>
  <si>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</si>
  <si>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</si>
  <si>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</si>
  <si>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</si>
  <si>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</si>
  <si>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</si>
  <si>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</si>
  <si>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</si>
  <si>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</si>
  <si>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</si>
  <si>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</si>
  <si>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</si>
  <si>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</si>
  <si>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</si>
  <si>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</si>
  <si>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</si>
  <si>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</si>
  <si>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</si>
  <si>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</si>
  <si>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</si>
  <si>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</si>
  <si>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</si>
  <si>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</si>
  <si>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</si>
  <si>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</si>
  <si>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</si>
  <si>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</si>
  <si>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</si>
  <si>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</si>
  <si>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</si>
  <si>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</si>
  <si>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</si>
  <si>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</si>
  <si>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</si>
  <si>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</si>
  <si>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</si>
  <si>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</si>
  <si>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</si>
  <si>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</si>
  <si>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</si>
  <si>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</si>
  <si>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</si>
  <si>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</si>
  <si>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</si>
  <si>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</si>
  <si>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</si>
  <si>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</si>
  <si>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</si>
  <si>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</si>
  <si>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</si>
  <si>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</si>
  <si>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</si>
  <si>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</si>
  <si>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</si>
  <si>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</si>
  <si>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</si>
  <si>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</si>
  <si>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</si>
  <si>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</si>
  <si>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</si>
  <si>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</si>
  <si>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</si>
  <si>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</si>
  <si>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</si>
  <si>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</si>
  <si>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</si>
  <si>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</si>
  <si>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</si>
  <si>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</si>
  <si>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</si>
  <si>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</si>
  <si>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</si>
  <si>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</si>
  <si>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</si>
  <si>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</si>
  <si>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</si>
  <si>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</si>
  <si>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</si>
  <si>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</si>
  <si>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</si>
  <si>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</si>
  <si>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</si>
  <si>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</si>
  <si>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</si>
  <si>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</si>
  <si>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</si>
  <si>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</si>
  <si>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</si>
  <si>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</si>
  <si>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</si>
  <si>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</si>
  <si>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</si>
  <si>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</si>
  <si>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</si>
  <si>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</si>
  <si>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</si>
  <si>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</si>
  <si>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</si>
  <si>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</si>
  <si>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</si>
  <si>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</si>
  <si>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</si>
  <si>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</si>
  <si>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</si>
  <si>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</si>
  <si>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</si>
  <si>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</si>
  <si>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</si>
  <si>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</si>
  <si>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</si>
  <si>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</si>
  <si>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</si>
  <si>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</si>
  <si>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</si>
  <si>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</si>
  <si>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</si>
  <si>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</si>
  <si>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</si>
  <si>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</si>
  <si>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</si>
  <si>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</si>
  <si>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</si>
  <si>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</si>
  <si>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</si>
  <si>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</si>
  <si>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</si>
  <si>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</si>
  <si>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</si>
  <si>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</si>
  <si>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</si>
  <si>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</si>
  <si>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</si>
  <si>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</si>
  <si>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</si>
  <si>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</si>
  <si>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</si>
  <si>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</si>
  <si>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</si>
  <si>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</si>
  <si>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</si>
  <si>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</si>
  <si>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</si>
  <si>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</si>
  <si>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</si>
  <si>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</si>
  <si>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</si>
  <si>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</si>
  <si>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</si>
  <si>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</si>
  <si>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</si>
  <si>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</si>
  <si>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</si>
  <si>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</si>
  <si>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</si>
  <si>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</si>
  <si>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</si>
  <si>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</si>
  <si>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</si>
  <si>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</si>
  <si>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</si>
  <si>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</si>
  <si>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</si>
  <si>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</si>
  <si>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</si>
  <si>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</si>
  <si>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</si>
  <si>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</si>
  <si>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</si>
  <si>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</si>
  <si>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</si>
  <si>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</si>
  <si>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</si>
  <si>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</si>
  <si>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</si>
  <si>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</si>
  <si>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</si>
  <si>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</si>
  <si>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</si>
  <si>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</si>
  <si>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</si>
  <si>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</si>
  <si>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</si>
  <si>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</si>
  <si>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</si>
  <si>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</si>
  <si>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</si>
  <si>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</si>
  <si>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</si>
  <si>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</si>
  <si>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</si>
  <si>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</si>
  <si>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</si>
  <si>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</si>
  <si>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</si>
  <si>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</si>
  <si>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</si>
  <si>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</si>
  <si>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</si>
  <si>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</si>
  <si>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</si>
  <si>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</si>
  <si>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</si>
  <si>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</si>
  <si>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</si>
  <si>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</si>
  <si>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</si>
  <si>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</si>
  <si>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</si>
  <si>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</si>
  <si>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</si>
  <si>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</si>
  <si>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</si>
  <si>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</si>
  <si>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</si>
  <si>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</si>
  <si>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</si>
  <si>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</si>
  <si>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</si>
  <si>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</si>
  <si>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</si>
  <si>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</si>
  <si>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</si>
  <si>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</si>
  <si>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</si>
  <si>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</si>
  <si>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</si>
  <si>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</si>
  <si>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</si>
  <si>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</si>
  <si>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</si>
  <si>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</si>
  <si>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</si>
  <si>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</si>
  <si>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</si>
  <si>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</si>
  <si>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</si>
  <si>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</si>
  <si>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</si>
  <si>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</si>
  <si>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</si>
  <si>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</si>
  <si>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</si>
  <si>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</si>
  <si>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</si>
  <si>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</si>
  <si>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</si>
  <si>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</si>
  <si>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</si>
  <si>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</si>
  <si>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</si>
  <si>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</si>
  <si>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</si>
  <si>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</si>
  <si>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</si>
  <si>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</si>
  <si>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</si>
  <si>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</si>
  <si>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</si>
  <si>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</si>
  <si>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</si>
  <si>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</si>
  <si>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</si>
  <si>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</si>
  <si>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</si>
  <si>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</si>
  <si>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</si>
  <si>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</si>
  <si>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</si>
  <si>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</si>
  <si>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</si>
  <si>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</si>
  <si>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</si>
  <si>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</si>
  <si>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</si>
  <si>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</si>
  <si>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</si>
  <si>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</si>
  <si>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</si>
  <si>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</si>
  <si>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</si>
  <si>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</si>
  <si>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</si>
  <si>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</si>
  <si>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</si>
  <si>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</si>
  <si>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</si>
  <si>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</si>
  <si>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</si>
  <si>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</si>
  <si>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</si>
  <si>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</si>
  <si>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</si>
  <si>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</si>
  <si>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</si>
  <si>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</si>
  <si>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</si>
  <si>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</si>
  <si>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</si>
  <si>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</si>
  <si>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</si>
  <si>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</si>
  <si>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</si>
  <si>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</si>
  <si>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</si>
  <si>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</si>
  <si>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</si>
  <si>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</si>
  <si>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</si>
  <si>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</si>
  <si>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</si>
  <si>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</si>
  <si>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</si>
  <si>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</si>
  <si>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</si>
  <si>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</si>
  <si>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</si>
  <si>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</si>
  <si>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</si>
  <si>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</si>
  <si>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</si>
  <si>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</si>
  <si>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</si>
  <si>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</si>
  <si>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</si>
  <si>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</si>
  <si>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</si>
  <si>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</si>
  <si>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</si>
  <si>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</si>
  <si>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</si>
  <si>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</si>
  <si>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</si>
  <si>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</si>
  <si>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</si>
  <si>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</si>
  <si>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</si>
  <si>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</si>
  <si>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</si>
  <si>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</si>
  <si>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</si>
  <si>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</si>
  <si>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</si>
  <si>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</si>
  <si>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</si>
  <si>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</si>
  <si>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</si>
  <si>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</si>
  <si>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</si>
  <si>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</si>
  <si>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</si>
  <si>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</si>
  <si>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</si>
  <si>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</si>
  <si>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</si>
  <si>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</si>
  <si>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</si>
  <si>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</si>
  <si>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</si>
  <si>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</si>
  <si>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</si>
  <si>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</si>
  <si>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</si>
  <si>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</si>
  <si>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</si>
  <si>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</si>
  <si>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</si>
  <si>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</si>
  <si>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</si>
  <si>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</si>
  <si>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</si>
  <si>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</si>
  <si>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</si>
  <si>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</si>
  <si>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</si>
  <si>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</si>
  <si>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</si>
  <si>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</si>
  <si>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</si>
  <si>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</si>
  <si>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</si>
  <si>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</si>
  <si>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</si>
  <si>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</si>
  <si>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</si>
  <si>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</si>
  <si>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</si>
  <si>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</si>
  <si>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</si>
  <si>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</si>
  <si>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</si>
  <si>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</si>
  <si>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</si>
  <si>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</si>
  <si>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</si>
  <si>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</si>
  <si>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</si>
  <si>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</si>
  <si>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</si>
  <si>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</si>
  <si>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</si>
  <si>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</si>
  <si>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</si>
  <si>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</si>
  <si>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</si>
  <si>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</si>
  <si>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</si>
  <si>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</si>
  <si>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</si>
  <si>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</si>
  <si>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</si>
  <si>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</si>
  <si>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</si>
  <si>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</si>
  <si>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</si>
  <si>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</si>
  <si>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</si>
  <si>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</si>
  <si>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</si>
  <si>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</si>
  <si>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</si>
  <si>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</si>
  <si>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</si>
  <si>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</si>
  <si>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</si>
  <si>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</si>
  <si>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</si>
  <si>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</si>
  <si>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</si>
  <si>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</si>
  <si>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</si>
  <si>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</si>
  <si>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</si>
  <si>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</si>
  <si>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</si>
  <si>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</si>
  <si>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</si>
  <si>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</si>
  <si>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</si>
  <si>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</si>
  <si>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</si>
  <si>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</si>
  <si>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</si>
  <si>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</si>
  <si>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</si>
  <si>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</si>
  <si>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</si>
  <si>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</si>
  <si>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</si>
  <si>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</si>
  <si>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</si>
  <si>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</si>
  <si>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</si>
  <si>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</si>
  <si>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</si>
  <si>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</si>
  <si>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</si>
  <si>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</si>
  <si>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</si>
  <si>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</si>
  <si>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</si>
  <si>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</si>
  <si>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</si>
  <si>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</si>
  <si>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</si>
  <si>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</si>
  <si>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</si>
  <si>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</si>
  <si>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</si>
  <si>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</si>
  <si>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</si>
  <si>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</si>
  <si>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</si>
  <si>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</si>
  <si>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</si>
  <si>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</si>
  <si>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</si>
  <si>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</si>
  <si>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</si>
  <si>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</si>
  <si>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</si>
  <si>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</si>
  <si>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</si>
  <si>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</si>
  <si>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</si>
  <si>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</si>
  <si>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</si>
  <si>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</si>
  <si>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</si>
  <si>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</si>
  <si>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</si>
  <si>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</si>
  <si>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</si>
  <si>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</si>
  <si>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</si>
  <si>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</si>
  <si>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</si>
  <si>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</si>
  <si>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</si>
  <si>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</si>
  <si>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</si>
  <si>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</si>
  <si>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</si>
  <si>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</si>
  <si>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</si>
  <si>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</si>
  <si>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</si>
  <si>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</si>
  <si>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</si>
  <si>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</si>
  <si>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</si>
  <si>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</si>
  <si>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</si>
  <si>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</si>
  <si>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</si>
  <si>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</si>
  <si>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</si>
  <si>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</si>
  <si>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</si>
  <si>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</si>
  <si>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</si>
  <si>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</si>
  <si>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</si>
  <si>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</si>
  <si>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</si>
  <si>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</si>
  <si>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</si>
  <si>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</si>
  <si>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</si>
  <si>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</si>
  <si>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</si>
  <si>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</si>
  <si>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</si>
  <si>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</si>
  <si>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</si>
  <si>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</si>
  <si>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</si>
  <si>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</si>
  <si>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</si>
  <si>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</si>
  <si>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</si>
  <si>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</si>
  <si>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</si>
  <si>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</si>
  <si>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</si>
  <si>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</si>
  <si>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</si>
  <si>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</si>
  <si>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</si>
  <si>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</si>
  <si>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</si>
  <si>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</si>
  <si>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</si>
  <si>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</si>
  <si>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</si>
  <si>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</si>
  <si>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</si>
  <si>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</si>
  <si>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</si>
  <si>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</si>
  <si>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</si>
  <si>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</si>
  <si>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</si>
  <si>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</si>
  <si>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</si>
  <si>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</si>
  <si>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</si>
  <si>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</si>
  <si>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</si>
  <si>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</si>
  <si>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</si>
  <si>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</si>
  <si>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</si>
  <si>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</si>
  <si>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</si>
  <si>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</si>
  <si>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</si>
  <si>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</si>
  <si>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</si>
  <si>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</si>
  <si>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</si>
  <si>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</si>
  <si>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</si>
  <si>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</si>
  <si>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</si>
  <si>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</si>
  <si>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</si>
  <si>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</si>
  <si>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</si>
  <si>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</si>
  <si>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</si>
  <si>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</si>
  <si>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</si>
  <si>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</si>
  <si>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</si>
  <si>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</si>
  <si>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</si>
  <si>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</si>
  <si>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</si>
  <si>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</si>
  <si>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</si>
  <si>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</si>
  <si>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</si>
  <si>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</si>
  <si>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</si>
  <si>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</si>
  <si>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</si>
  <si>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</si>
  <si>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</si>
  <si>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</si>
  <si>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</si>
  <si>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</si>
  <si>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</si>
  <si>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</si>
  <si>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</si>
  <si>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</si>
  <si>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</si>
  <si>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</si>
  <si>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</si>
  <si>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</si>
  <si>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</si>
  <si>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</si>
  <si>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</si>
  <si>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</si>
  <si>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</si>
  <si>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</si>
  <si>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</si>
  <si>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</si>
  <si>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</si>
  <si>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</si>
  <si>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</si>
  <si>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</si>
  <si>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</si>
  <si>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</si>
  <si>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</si>
  <si>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</si>
  <si>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</si>
  <si>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</si>
  <si>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</si>
  <si>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</si>
  <si>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</si>
  <si>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</si>
  <si>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</si>
  <si>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</si>
  <si>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</si>
  <si>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</si>
  <si>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</si>
  <si>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</si>
  <si>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</si>
  <si>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</si>
  <si>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</si>
  <si>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</si>
  <si>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</si>
  <si>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</si>
  <si>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</si>
  <si>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</si>
  <si>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</si>
  <si>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</si>
  <si>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</si>
  <si>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</si>
  <si>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</si>
  <si>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</si>
  <si>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</si>
  <si>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</si>
  <si>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</si>
  <si>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</si>
  <si>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</si>
  <si>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</si>
  <si>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</si>
  <si>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</si>
  <si>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</si>
  <si>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</si>
  <si>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</si>
  <si>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</si>
  <si>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</si>
  <si>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</si>
  <si>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</si>
  <si>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</si>
  <si>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</si>
  <si>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</si>
  <si>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</si>
  <si>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</si>
  <si>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</si>
  <si>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</si>
  <si>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</si>
  <si>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</si>
  <si>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</si>
  <si>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</si>
  <si>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</si>
  <si>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</si>
  <si>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</si>
  <si>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</si>
  <si>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</si>
  <si>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</si>
  <si>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</si>
  <si>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</si>
  <si>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</si>
  <si>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</si>
  <si>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</si>
  <si>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</si>
  <si>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</si>
  <si>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</si>
  <si>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</si>
  <si>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</si>
  <si>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</si>
  <si>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</si>
  <si>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</si>
  <si>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</si>
  <si>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</si>
  <si>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</si>
  <si>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</si>
  <si>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</si>
  <si>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</si>
  <si>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</si>
  <si>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</si>
  <si>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</si>
  <si>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</si>
  <si>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</si>
  <si>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</si>
  <si>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</si>
  <si>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</si>
  <si>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</si>
  <si>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</si>
  <si>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</si>
  <si>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</si>
  <si>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</si>
  <si>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</si>
  <si>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</si>
  <si>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</si>
  <si>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</si>
  <si>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</si>
  <si>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</si>
  <si>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</si>
  <si>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</si>
  <si>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</si>
  <si>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</si>
  <si>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</si>
  <si>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</si>
  <si>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</si>
  <si>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</si>
  <si>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</si>
  <si>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</si>
  <si>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</si>
  <si>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</si>
  <si>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</si>
  <si>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</si>
  <si>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</si>
  <si>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</si>
  <si>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</si>
  <si>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</si>
  <si>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</si>
  <si>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</si>
  <si>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</si>
  <si>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</si>
  <si>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</si>
  <si>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</si>
  <si>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</si>
  <si>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</si>
  <si>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</si>
  <si>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</si>
  <si>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</si>
  <si>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</si>
  <si>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</si>
  <si>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</si>
  <si>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</si>
  <si>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</si>
  <si>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</si>
  <si>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</si>
  <si>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</si>
  <si>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</si>
  <si>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</si>
  <si>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</si>
  <si>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</si>
  <si>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</si>
  <si>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</si>
  <si>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</si>
  <si>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</si>
  <si>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</si>
  <si>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</si>
  <si>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</si>
  <si>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</si>
  <si>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</si>
  <si>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</si>
  <si>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</si>
  <si>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</si>
  <si>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</si>
  <si>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</si>
  <si>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</si>
  <si>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</si>
  <si>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</si>
  <si>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</si>
  <si>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</si>
  <si>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</si>
  <si>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</si>
  <si>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</si>
  <si>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</si>
  <si>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</si>
  <si>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</si>
  <si>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</si>
  <si>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</si>
  <si>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</si>
  <si>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</si>
  <si>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</si>
  <si>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</si>
  <si>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</si>
  <si>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</si>
  <si>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</si>
  <si>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</si>
  <si>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</si>
  <si>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</si>
  <si>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</si>
  <si>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</si>
  <si>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</si>
  <si>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</si>
  <si>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</si>
  <si>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</si>
  <si>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</si>
  <si>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</si>
  <si>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</si>
  <si>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</si>
  <si>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</si>
  <si>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</si>
  <si>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</si>
  <si>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</si>
  <si>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</si>
  <si>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</si>
  <si>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</si>
  <si>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</si>
  <si>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</si>
  <si>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</si>
  <si>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</si>
  <si>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</si>
  <si>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</si>
  <si>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</si>
  <si>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</si>
  <si>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</si>
  <si>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</si>
  <si>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</si>
  <si>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</si>
  <si>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</si>
  <si>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</si>
  <si>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</si>
  <si>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</si>
  <si>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</si>
  <si>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</si>
  <si>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</si>
  <si>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</si>
  <si>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</si>
  <si>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</si>
  <si>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</si>
  <si>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</si>
  <si>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</si>
  <si>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</si>
  <si>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</si>
  <si>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</si>
  <si>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</si>
  <si>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</si>
  <si>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</si>
  <si>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</si>
  <si>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</si>
  <si>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</si>
  <si>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</si>
  <si>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</si>
  <si>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</si>
  <si>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</si>
  <si>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</si>
  <si>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</si>
  <si>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</si>
  <si>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</si>
  <si>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</si>
  <si>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</si>
  <si>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</si>
  <si>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</si>
  <si>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</si>
  <si>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</si>
  <si>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</si>
  <si>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</si>
  <si>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</si>
  <si>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</si>
  <si>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</si>
  <si>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</si>
  <si>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</si>
  <si>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</si>
  <si>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</si>
  <si>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</si>
  <si>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</si>
  <si>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</si>
  <si>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</si>
  <si>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</si>
  <si>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</si>
  <si>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</si>
  <si>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</si>
  <si>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</si>
  <si>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</si>
  <si>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</si>
  <si>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</si>
  <si>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</si>
  <si>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</si>
  <si>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</si>
  <si>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</si>
  <si>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</si>
  <si>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</si>
  <si>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</si>
  <si>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</si>
  <si>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</si>
  <si>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</si>
  <si>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</si>
  <si>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</si>
  <si>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</si>
  <si>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</si>
  <si>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</si>
  <si>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</si>
  <si>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</si>
  <si>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</si>
  <si>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</si>
  <si>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</si>
  <si>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</si>
  <si>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</si>
  <si>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</si>
  <si>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</si>
  <si>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</si>
  <si>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</si>
  <si>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</si>
  <si>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</si>
  <si>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</si>
  <si>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</si>
  <si>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</si>
  <si>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</si>
  <si>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</si>
  <si>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</si>
  <si>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</si>
  <si>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</si>
  <si>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</si>
  <si>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</si>
  <si>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</si>
  <si>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</si>
  <si>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</si>
  <si>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</si>
  <si>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</si>
  <si>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</si>
  <si>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</si>
  <si>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</si>
  <si>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</si>
  <si>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</si>
  <si>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</si>
  <si>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</si>
  <si>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</si>
  <si>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</si>
  <si>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</si>
  <si>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</si>
  <si>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</si>
  <si>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</si>
  <si>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</si>
  <si>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</si>
  <si>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</si>
  <si>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</si>
  <si>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</si>
  <si>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</si>
  <si>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</si>
  <si>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</si>
  <si>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</si>
  <si>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</si>
  <si>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</si>
  <si>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</si>
  <si>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</si>
  <si>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</si>
  <si>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</si>
  <si>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</si>
  <si>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</si>
  <si>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</si>
  <si>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</si>
  <si>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</si>
  <si>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</si>
  <si>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</si>
  <si>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</si>
  <si>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</si>
  <si>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</si>
  <si>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</si>
  <si>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</si>
  <si>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</si>
  <si>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</si>
  <si>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</si>
  <si>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</si>
  <si>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</si>
  <si>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</si>
  <si>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</si>
  <si>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</si>
  <si>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</si>
  <si>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</si>
  <si>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</si>
  <si>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</si>
  <si>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</si>
  <si>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</si>
  <si>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</si>
  <si>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</si>
  <si>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</si>
  <si>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</si>
  <si>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</si>
  <si>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</si>
  <si>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</si>
  <si>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</si>
  <si>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</si>
  <si>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</si>
  <si>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</si>
  <si>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</si>
  <si>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</si>
  <si>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</si>
  <si>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</si>
  <si>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</si>
  <si>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</si>
  <si>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</si>
  <si>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</si>
  <si>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</si>
  <si>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</si>
  <si>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</si>
  <si>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</si>
  <si>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</si>
  <si>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</si>
  <si>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</si>
  <si>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</si>
  <si>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</si>
  <si>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</si>
  <si>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</si>
  <si>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</si>
  <si>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</si>
  <si>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</si>
  <si>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</si>
  <si>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</si>
  <si>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</si>
  <si>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</si>
  <si>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</si>
  <si>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</si>
  <si>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</si>
  <si>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</si>
  <si>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</si>
  <si>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</si>
  <si>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</si>
  <si>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</si>
  <si>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</si>
  <si>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</si>
  <si>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</si>
  <si>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</si>
  <si>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</si>
  <si>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</si>
  <si>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</si>
  <si>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</si>
  <si>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</si>
  <si>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</si>
  <si>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</si>
  <si>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</si>
  <si>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</si>
  <si>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</si>
  <si>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</si>
  <si>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</si>
  <si>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</si>
  <si>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</si>
  <si>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</si>
  <si>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</si>
  <si>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</si>
  <si>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</si>
  <si>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</si>
  <si>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</si>
  <si>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</si>
  <si>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</si>
  <si>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</si>
  <si>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</si>
  <si>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</si>
  <si>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</si>
  <si>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</si>
  <si>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</si>
  <si>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</si>
  <si>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</si>
  <si>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</si>
  <si>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</si>
  <si>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</si>
  <si>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</si>
  <si>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</si>
  <si>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</si>
  <si>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</si>
  <si>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</si>
  <si>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</si>
  <si>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</si>
  <si>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</si>
  <si>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</si>
  <si>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</si>
  <si>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</si>
  <si>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</si>
  <si>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</si>
  <si>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</si>
  <si>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</si>
  <si>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</si>
  <si>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</si>
  <si>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</si>
  <si>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</si>
  <si>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</si>
  <si>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</si>
  <si>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</si>
  <si>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</si>
  <si>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</si>
  <si>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</si>
  <si>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</si>
  <si>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</si>
  <si>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</si>
  <si>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</si>
  <si>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</si>
  <si>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</si>
  <si>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</si>
  <si>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</si>
  <si>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</si>
  <si>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</si>
  <si>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</si>
  <si>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</si>
  <si>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</si>
  <si>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</si>
  <si>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</si>
  <si>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</si>
  <si>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</si>
  <si>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</si>
  <si>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</si>
  <si>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</si>
  <si>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</si>
  <si>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</si>
  <si>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</si>
  <si>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</si>
  <si>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</si>
  <si>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</si>
  <si>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</si>
  <si>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</si>
  <si>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</si>
  <si>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</si>
  <si>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</si>
  <si>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</si>
  <si>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</si>
  <si>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</si>
  <si>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</si>
  <si>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</si>
  <si>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</si>
  <si>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</si>
  <si>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</si>
  <si>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</si>
  <si>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</si>
  <si>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</si>
  <si>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</si>
  <si>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</si>
  <si>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</si>
  <si>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</si>
  <si>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</si>
  <si>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</si>
  <si>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</si>
  <si>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</si>
  <si>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</si>
  <si>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</si>
  <si>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</si>
  <si>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</si>
  <si>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</si>
  <si>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</si>
  <si>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</si>
  <si>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</si>
  <si>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</si>
  <si>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</si>
  <si>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</si>
  <si>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</si>
  <si>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</si>
  <si>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</si>
  <si>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</si>
  <si>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</si>
  <si>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</si>
  <si>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</si>
  <si>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</si>
  <si>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</si>
  <si>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</si>
  <si>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</si>
  <si>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</si>
  <si>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</si>
  <si>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</si>
  <si>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</si>
  <si>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</si>
  <si>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</si>
  <si>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</si>
  <si>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</si>
  <si>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</si>
  <si>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</si>
  <si>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</si>
  <si>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</si>
  <si>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</si>
  <si>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</si>
  <si>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</si>
  <si>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</si>
  <si>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</si>
  <si>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</si>
  <si>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</si>
  <si>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</si>
  <si>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</si>
  <si>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</si>
  <si>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</si>
  <si>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</si>
  <si>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</si>
  <si>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</si>
  <si>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</si>
  <si>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</si>
  <si>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</si>
  <si>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</si>
  <si>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</si>
  <si>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</si>
  <si>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</si>
  <si>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</si>
  <si>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</si>
  <si>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</si>
  <si>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</si>
  <si>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</si>
  <si>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</si>
  <si>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</si>
  <si>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</si>
  <si>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</si>
  <si>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</si>
  <si>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</si>
  <si>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</si>
  <si>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</si>
  <si>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</si>
  <si>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</si>
  <si>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</si>
  <si>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</si>
  <si>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</si>
  <si>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</si>
  <si>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</si>
  <si>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</si>
  <si>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</si>
  <si>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</si>
  <si>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</si>
  <si>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</si>
  <si>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</si>
  <si>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</si>
  <si>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</si>
  <si>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</si>
  <si>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</si>
  <si>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</si>
  <si>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</si>
  <si>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</si>
  <si>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</si>
  <si>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</si>
  <si>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</si>
  <si>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</si>
  <si>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</si>
  <si>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</si>
  <si>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</si>
  <si>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</si>
  <si>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</si>
  <si>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</si>
  <si>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</si>
  <si>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</si>
  <si>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</si>
  <si>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</si>
  <si>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</si>
  <si>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</si>
  <si>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</si>
  <si>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</si>
  <si>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</si>
  <si>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</si>
  <si>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</si>
  <si>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</si>
  <si>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</si>
  <si>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</si>
  <si>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</si>
  <si>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</si>
  <si>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</si>
  <si>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</si>
  <si>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</si>
  <si>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</si>
  <si>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</si>
  <si>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</si>
  <si>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</si>
  <si>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</si>
  <si>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</si>
  <si>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</si>
  <si>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</si>
  <si>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</si>
  <si>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</si>
  <si>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</si>
  <si>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</si>
  <si>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</si>
  <si>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</si>
  <si>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</si>
  <si>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</si>
  <si>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</si>
  <si>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</si>
  <si>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</si>
  <si>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</si>
  <si>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</si>
  <si>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</si>
  <si>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</si>
  <si>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</si>
  <si>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</si>
  <si>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</si>
  <si>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</si>
  <si>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</si>
  <si>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</si>
  <si>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</si>
  <si>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</si>
  <si>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</si>
  <si>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</si>
  <si>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</si>
  <si>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</si>
  <si>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</si>
  <si>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</si>
  <si>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</si>
  <si>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</si>
  <si>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</si>
  <si>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</si>
  <si>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</si>
  <si>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</si>
  <si>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</si>
  <si>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</si>
  <si>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</si>
  <si>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</si>
  <si>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</si>
  <si>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</si>
  <si>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</si>
  <si>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</si>
  <si>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</si>
  <si>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</si>
  <si>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</si>
  <si>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</si>
  <si>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</si>
  <si>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</si>
  <si>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</si>
  <si>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</si>
  <si>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</si>
  <si>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</si>
  <si>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</si>
  <si>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</si>
  <si>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</si>
  <si>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</si>
  <si>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</si>
  <si>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</si>
  <si>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</si>
  <si>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</si>
  <si>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</si>
  <si>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</si>
  <si>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</si>
  <si>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</si>
  <si>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</si>
  <si>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</si>
  <si>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</si>
  <si>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</si>
  <si>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</si>
  <si>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</si>
  <si>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</si>
  <si>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</si>
  <si>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</si>
  <si>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</si>
  <si>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</si>
  <si>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</si>
  <si>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</si>
  <si>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</si>
  <si>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</si>
  <si>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</si>
  <si>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</si>
  <si>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</si>
  <si>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</si>
  <si>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</si>
  <si>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</si>
  <si>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</si>
  <si>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</si>
  <si>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</si>
  <si>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</si>
  <si>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</si>
  <si>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</si>
  <si>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</si>
  <si>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</si>
  <si>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</si>
  <si>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</si>
  <si>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</si>
  <si>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</si>
  <si>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</si>
  <si>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</si>
  <si>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</si>
  <si>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</si>
  <si>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</si>
  <si>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</si>
  <si>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</si>
  <si>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</si>
  <si>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</si>
  <si>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</si>
  <si>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</si>
  <si>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</si>
  <si>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</si>
  <si>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</si>
  <si>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</si>
  <si>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</si>
  <si>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</si>
  <si>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</si>
  <si>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</si>
  <si>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</si>
  <si>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</si>
  <si>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</si>
  <si>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</si>
  <si>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</si>
  <si>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</si>
  <si>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</si>
  <si>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</si>
  <si>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</si>
  <si>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</si>
  <si>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</si>
  <si>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</si>
  <si>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</si>
  <si>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</si>
  <si>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</si>
  <si>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</si>
  <si>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</si>
  <si>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</si>
  <si>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</si>
  <si>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</si>
  <si>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</si>
  <si>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</si>
  <si>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</si>
  <si>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</si>
  <si>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</si>
  <si>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</si>
  <si>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</si>
  <si>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</si>
  <si>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</si>
  <si>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</si>
  <si>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</si>
  <si>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</si>
  <si>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</si>
  <si>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</si>
  <si>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</si>
  <si>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</si>
  <si>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</si>
  <si>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</si>
  <si>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</si>
  <si>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</si>
  <si>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</si>
  <si>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</si>
  <si>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</si>
  <si>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</si>
  <si>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</si>
  <si>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</si>
  <si>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</si>
  <si>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</si>
  <si>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</si>
  <si>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</si>
  <si>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</si>
  <si>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</si>
  <si>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</si>
  <si>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</si>
  <si>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</si>
  <si>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</si>
  <si>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</si>
  <si>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</si>
  <si>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</si>
  <si>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</si>
  <si>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</si>
  <si>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</si>
  <si>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</si>
  <si>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</si>
  <si>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</si>
  <si>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</si>
  <si>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</si>
  <si>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</si>
  <si>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</si>
  <si>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</si>
  <si>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</si>
  <si>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</si>
  <si>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</si>
  <si>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</si>
  <si>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</si>
  <si>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</si>
  <si>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</si>
  <si>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</si>
  <si>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</si>
  <si>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</si>
  <si>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</si>
  <si>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</si>
  <si>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</si>
  <si>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</si>
  <si>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</si>
  <si>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</si>
  <si>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</si>
  <si>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</si>
  <si>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</si>
  <si>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</si>
  <si>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</si>
  <si>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</si>
  <si>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</si>
  <si>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</si>
  <si>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</si>
  <si>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</si>
  <si>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</si>
  <si>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</si>
  <si>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</si>
  <si>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</si>
  <si>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</si>
  <si>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</si>
  <si>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</si>
  <si>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</si>
  <si>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</si>
  <si>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</si>
  <si>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</si>
  <si>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</si>
  <si>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</si>
  <si>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</si>
  <si>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</si>
  <si>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</si>
  <si>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</si>
  <si>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</si>
  <si>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</si>
  <si>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</si>
  <si>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</si>
  <si>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</si>
  <si>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</si>
  <si>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</si>
  <si>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</si>
  <si>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</si>
  <si>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</si>
  <si>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</si>
  <si>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</si>
  <si>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</si>
  <si>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</si>
  <si>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</si>
  <si>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</si>
  <si>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</si>
  <si>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</si>
  <si>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</si>
  <si>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</si>
  <si>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</si>
  <si>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</si>
  <si>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</si>
  <si>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</si>
  <si>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</si>
  <si>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</si>
  <si>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</si>
  <si>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</si>
  <si>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</si>
  <si>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</si>
  <si>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</si>
  <si>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</si>
  <si>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</si>
  <si>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</si>
  <si>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</si>
  <si>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</si>
  <si>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</si>
  <si>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</si>
  <si>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</si>
  <si>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</si>
  <si>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</si>
  <si>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</si>
  <si>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</si>
  <si>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</si>
  <si>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</si>
  <si>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</si>
  <si>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</si>
  <si>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</si>
  <si>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</si>
  <si>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</si>
  <si>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</si>
  <si>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</si>
  <si>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</si>
  <si>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</si>
  <si>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</si>
  <si>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</si>
  <si>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</si>
  <si>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</si>
  <si>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</si>
  <si>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</si>
  <si>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</si>
  <si>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</si>
  <si>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</si>
  <si>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</si>
  <si>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</si>
  <si>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</si>
  <si>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</si>
  <si>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</si>
  <si>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</si>
  <si>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</si>
  <si>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</si>
  <si>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</si>
  <si>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</si>
  <si>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</si>
  <si>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</si>
  <si>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</si>
  <si>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</si>
  <si>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</si>
  <si>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</si>
  <si>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</si>
  <si>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</si>
  <si>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</si>
  <si>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</si>
  <si>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</si>
  <si>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</si>
  <si>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</si>
  <si>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</si>
  <si>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</si>
  <si>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</si>
  <si>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</si>
  <si>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</si>
  <si>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</si>
  <si>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</si>
  <si>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</si>
  <si>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</si>
  <si>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</si>
  <si>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</si>
  <si>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</si>
  <si>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</si>
  <si>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</si>
  <si>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</si>
  <si>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</si>
  <si>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</si>
  <si>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</si>
  <si>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</si>
  <si>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</si>
  <si>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</si>
  <si>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</si>
  <si>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</si>
  <si>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</si>
  <si>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</si>
  <si>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</si>
  <si>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</si>
  <si>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</si>
  <si>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</si>
  <si>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</si>
  <si>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</si>
  <si>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</si>
  <si>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</si>
  <si>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</si>
  <si>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</si>
  <si>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</si>
  <si>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</si>
  <si>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</si>
  <si>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</si>
  <si>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</si>
  <si>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</si>
  <si>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</si>
  <si>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</si>
  <si>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</si>
  <si>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</si>
  <si>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</si>
  <si>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</si>
  <si>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</si>
  <si>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</si>
  <si>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</si>
  <si>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</si>
  <si>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</si>
  <si>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</si>
  <si>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</si>
  <si>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</si>
  <si>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</si>
  <si>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</si>
  <si>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</si>
  <si>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</si>
  <si>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</si>
  <si>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</si>
  <si>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</si>
  <si>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</si>
  <si>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</si>
  <si>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</si>
  <si>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</si>
  <si>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</si>
  <si>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</si>
  <si>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</si>
  <si>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</si>
  <si>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</si>
  <si>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</si>
  <si>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</si>
  <si>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</si>
  <si>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</si>
  <si>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</si>
  <si>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</si>
  <si>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</si>
  <si>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</si>
  <si>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</si>
  <si>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</si>
  <si>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</si>
  <si>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</si>
  <si>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</si>
  <si>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</si>
  <si>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</si>
  <si>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</si>
  <si>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</si>
  <si>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</si>
  <si>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</si>
  <si>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</si>
  <si>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</si>
  <si>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</si>
  <si>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</si>
  <si>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</si>
  <si>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</si>
  <si>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</si>
  <si>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</si>
  <si>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</si>
  <si>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</si>
  <si>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</si>
  <si>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</si>
  <si>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</si>
  <si>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</si>
  <si>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</si>
  <si>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</si>
  <si>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</si>
  <si>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</si>
  <si>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</si>
  <si>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</si>
  <si>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</si>
  <si>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</si>
  <si>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</si>
  <si>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</si>
  <si>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</si>
  <si>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</si>
  <si>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</si>
  <si>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</si>
  <si>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</si>
  <si>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</si>
  <si>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</si>
  <si>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</si>
  <si>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</si>
  <si>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</si>
  <si>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</si>
  <si>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</si>
  <si>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</si>
  <si>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</si>
  <si>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</si>
  <si>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</si>
  <si>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</si>
  <si>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</si>
  <si>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</si>
  <si>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</si>
  <si>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</si>
  <si>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</si>
  <si>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</si>
  <si>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</si>
  <si>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</si>
  <si>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</si>
  <si>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</si>
  <si>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</si>
  <si>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</si>
  <si>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</si>
  <si>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</si>
  <si>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</si>
  <si>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</si>
  <si>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</si>
  <si>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</si>
  <si>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</si>
  <si>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</si>
  <si>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</si>
  <si>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</si>
  <si>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</si>
  <si>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</si>
  <si>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</si>
  <si>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</si>
  <si>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</si>
  <si>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</si>
  <si>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</si>
  <si>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</si>
  <si>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</si>
  <si>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</si>
  <si>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</si>
  <si>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</si>
  <si>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</si>
  <si>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</si>
  <si>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</si>
  <si>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</si>
  <si>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</si>
  <si>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</si>
  <si>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</si>
  <si>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</si>
  <si>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</si>
  <si>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</si>
  <si>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</si>
  <si>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</si>
  <si>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</si>
  <si>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</si>
  <si>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</si>
  <si>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</si>
  <si>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</si>
  <si>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</si>
  <si>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</si>
  <si>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</si>
  <si>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</si>
  <si>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</si>
  <si>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</si>
  <si>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</si>
  <si>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</si>
  <si>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</si>
  <si>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</si>
  <si>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</si>
  <si>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</si>
  <si>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</si>
  <si>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</si>
  <si>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</si>
  <si>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</si>
  <si>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</si>
  <si>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</si>
  <si>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</si>
  <si>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</si>
  <si>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</si>
  <si>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</si>
  <si>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</si>
  <si>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</si>
  <si>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</si>
  <si>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</si>
  <si>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</si>
  <si>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</si>
  <si>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</si>
  <si>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</si>
  <si>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</si>
  <si>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</si>
  <si>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</si>
  <si>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</si>
  <si>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</si>
  <si>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</si>
  <si>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</si>
  <si>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</si>
  <si>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</si>
  <si>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</si>
  <si>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</si>
  <si>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</si>
  <si>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</si>
  <si>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</si>
  <si>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</si>
  <si>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</si>
  <si>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</si>
  <si>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</si>
  <si>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</si>
  <si>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</si>
  <si>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</si>
  <si>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</si>
  <si>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</si>
  <si>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</si>
  <si>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</si>
  <si>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</si>
  <si>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</si>
  <si>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</si>
  <si>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</si>
  <si>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</si>
  <si>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</si>
  <si>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</si>
  <si>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</si>
  <si>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</si>
  <si>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</si>
  <si>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</si>
  <si>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</si>
  <si>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</si>
  <si>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</si>
  <si>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</si>
  <si>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</si>
  <si>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</si>
  <si>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</si>
  <si>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</si>
  <si>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</si>
  <si>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</si>
  <si>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</si>
  <si>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</si>
  <si>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</si>
  <si>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</si>
  <si>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</si>
  <si>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</si>
  <si>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</si>
  <si>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</si>
  <si>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</si>
  <si>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</si>
  <si>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</si>
  <si>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</si>
  <si>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</si>
  <si>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</si>
  <si>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</si>
  <si>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</si>
  <si>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</si>
  <si>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</si>
  <si>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</si>
  <si>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</si>
  <si>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</si>
  <si>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</si>
  <si>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</si>
  <si>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</si>
  <si>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</si>
  <si>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</si>
  <si>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</si>
  <si>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</si>
  <si>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</si>
  <si>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</si>
  <si>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</si>
  <si>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</si>
  <si>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</si>
  <si>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</si>
  <si>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</si>
  <si>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</si>
  <si>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</si>
  <si>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</si>
  <si>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</si>
  <si>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</si>
  <si>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</si>
  <si>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</si>
  <si>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</si>
  <si>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</si>
  <si>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</si>
  <si>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</si>
  <si>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</si>
  <si>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</si>
  <si>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</si>
  <si>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</si>
  <si>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</si>
  <si>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</si>
  <si>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</si>
  <si>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</si>
  <si>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</si>
  <si>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</si>
  <si>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</si>
  <si>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</si>
  <si>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</si>
  <si>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</si>
  <si>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</si>
  <si>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</si>
  <si>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</si>
  <si>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</si>
  <si>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</si>
  <si>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</si>
  <si>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</si>
  <si>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</si>
  <si>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</si>
  <si>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</si>
  <si>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</si>
  <si>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</si>
  <si>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</si>
  <si>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</si>
  <si>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</si>
  <si>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</si>
  <si>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</si>
  <si>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</si>
  <si>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</si>
  <si>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</si>
  <si>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</si>
  <si>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</si>
  <si>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</si>
  <si>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</si>
  <si>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</si>
  <si>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</si>
  <si>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</si>
  <si>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</si>
  <si>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</si>
  <si>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</si>
  <si>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</si>
  <si>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</si>
  <si>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</si>
  <si>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</si>
  <si>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</si>
  <si>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</si>
  <si>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</si>
  <si>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</si>
  <si>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</si>
  <si>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</si>
  <si>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</si>
  <si>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</si>
  <si>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</si>
  <si>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</si>
  <si>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</si>
  <si>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</si>
  <si>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</si>
  <si>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</si>
  <si>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</si>
  <si>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</si>
  <si>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</si>
  <si>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</si>
  <si>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</si>
  <si>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</si>
  <si>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</si>
  <si>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</si>
  <si>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</si>
  <si>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</si>
  <si>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</si>
  <si>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</si>
  <si>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</si>
  <si>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</si>
  <si>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</si>
  <si>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</si>
  <si>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</si>
  <si>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</si>
  <si>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</si>
  <si>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</si>
  <si>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</si>
  <si>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</si>
  <si>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</si>
  <si>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</si>
  <si>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</si>
  <si>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</si>
  <si>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</si>
  <si>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</si>
  <si>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</si>
  <si>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</si>
  <si>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</si>
  <si>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</si>
  <si>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</si>
  <si>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</si>
  <si>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</si>
  <si>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</si>
  <si>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</si>
  <si>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</si>
  <si>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</si>
  <si>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</si>
  <si>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</si>
  <si>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</si>
  <si>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</si>
  <si>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</si>
  <si>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</si>
  <si>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</si>
  <si>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</si>
  <si>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</si>
  <si>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</si>
  <si>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</si>
  <si>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</si>
  <si>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</si>
  <si>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</si>
  <si>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</si>
  <si>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</si>
  <si>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</si>
  <si>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</si>
  <si>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</si>
  <si>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</si>
  <si>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</si>
  <si>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</si>
  <si>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</si>
  <si>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</si>
  <si>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</si>
  <si>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</si>
  <si>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</si>
  <si>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</si>
  <si>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</si>
  <si>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</si>
  <si>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</si>
  <si>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</si>
  <si>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</si>
  <si>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</si>
  <si>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</si>
  <si>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</si>
  <si>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</si>
  <si>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</si>
  <si>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</si>
  <si>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</si>
  <si>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</si>
  <si>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</si>
  <si>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</si>
  <si>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</si>
  <si>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</si>
  <si>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</si>
  <si>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</si>
  <si>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</si>
  <si>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</si>
  <si>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</si>
  <si>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</si>
  <si>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</si>
  <si>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</si>
  <si>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</si>
  <si>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</si>
  <si>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</si>
  <si>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</si>
  <si>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</si>
  <si>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</si>
  <si>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</si>
  <si>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</si>
  <si>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</si>
  <si>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</si>
  <si>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</si>
  <si>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</si>
  <si>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</si>
  <si>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</si>
  <si>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</si>
  <si>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</si>
  <si>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</si>
  <si>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</si>
  <si>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</si>
  <si>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</si>
  <si>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</si>
  <si>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</si>
  <si>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</si>
  <si>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</si>
  <si>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</si>
  <si>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</si>
  <si>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</si>
  <si>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</si>
  <si>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</si>
  <si>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</si>
  <si>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</si>
  <si>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</si>
  <si>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</si>
  <si>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</si>
  <si>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</si>
  <si>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</si>
  <si>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</si>
  <si>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</si>
  <si>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</si>
  <si>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</si>
  <si>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</si>
  <si>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</si>
  <si>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</si>
  <si>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</si>
  <si>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</si>
  <si>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</si>
  <si>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</si>
  <si>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</si>
  <si>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</si>
  <si>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</si>
  <si>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</si>
  <si>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</si>
  <si>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</si>
  <si>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</si>
  <si>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</si>
  <si>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</si>
  <si>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</si>
  <si>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</si>
  <si>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</si>
  <si>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</si>
  <si>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</si>
  <si>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</si>
  <si>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</si>
  <si>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</si>
  <si>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</si>
  <si>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</si>
  <si>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</si>
  <si>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</si>
  <si>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</si>
  <si>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</si>
  <si>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</si>
  <si>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</si>
  <si>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</si>
  <si>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</si>
  <si>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</si>
  <si>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</si>
  <si>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</si>
  <si>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</si>
  <si>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</si>
  <si>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</si>
  <si>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</si>
  <si>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</si>
  <si>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</si>
  <si>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</si>
  <si>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</si>
  <si>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</si>
  <si>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</si>
  <si>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</si>
  <si>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</si>
  <si>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</si>
  <si>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</si>
  <si>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</si>
  <si>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</si>
  <si>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</si>
  <si>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</si>
  <si>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</si>
  <si>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</si>
  <si>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</si>
  <si>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</si>
  <si>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</si>
  <si>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</si>
  <si>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</si>
  <si>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</si>
  <si>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</si>
  <si>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</si>
  <si>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</si>
  <si>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</si>
  <si>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</si>
  <si>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</si>
  <si>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</si>
  <si>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</si>
  <si>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</si>
  <si>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</si>
  <si>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</si>
  <si>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</si>
  <si>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</si>
  <si>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</si>
  <si>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</si>
  <si>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</si>
  <si>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</si>
  <si>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</si>
  <si>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</si>
  <si>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</si>
  <si>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</si>
  <si>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</si>
  <si>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</si>
  <si>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</si>
  <si>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</si>
  <si>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</si>
  <si>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</si>
  <si>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</si>
  <si>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</si>
  <si>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</si>
  <si>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</si>
  <si>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</si>
  <si>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</si>
  <si>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</si>
  <si>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</si>
  <si>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</si>
  <si>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</si>
  <si>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</si>
  <si>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</si>
  <si>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</si>
  <si>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</si>
  <si>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</si>
  <si>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</si>
  <si>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</si>
  <si>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</si>
  <si>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</si>
  <si>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</si>
  <si>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</si>
  <si>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</si>
  <si>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</si>
  <si>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</si>
  <si>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</si>
  <si>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</si>
  <si>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</si>
  <si>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</si>
  <si>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</si>
  <si>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</si>
  <si>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</si>
  <si>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</si>
  <si>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</si>
  <si>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</si>
  <si>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</si>
  <si>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</si>
  <si>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</si>
  <si>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</si>
  <si>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</si>
  <si>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</si>
  <si>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</si>
  <si>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</si>
  <si>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</si>
  <si>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</si>
  <si>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</si>
  <si>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</si>
  <si>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</si>
  <si>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</si>
  <si>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</si>
  <si>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</si>
  <si>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</si>
  <si>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</si>
  <si>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</si>
  <si>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</si>
  <si>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</si>
  <si>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</si>
  <si>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</si>
  <si>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</si>
  <si>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</si>
  <si>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</si>
  <si>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</si>
  <si>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</si>
  <si>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</si>
  <si>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</si>
  <si>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</si>
  <si>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</si>
  <si>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</si>
  <si>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</si>
  <si>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</si>
  <si>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</si>
  <si>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</si>
  <si>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</si>
  <si>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</si>
  <si>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</si>
  <si>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</si>
  <si>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</si>
  <si>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</si>
  <si>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</si>
  <si>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</si>
  <si>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</si>
  <si>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</si>
  <si>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</si>
  <si>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</si>
  <si>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</si>
  <si>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</si>
  <si>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</si>
  <si>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</si>
  <si>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</si>
  <si>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</si>
  <si>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</si>
  <si>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</si>
  <si>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</si>
  <si>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</si>
  <si>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</si>
  <si>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</si>
  <si>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</si>
  <si>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</si>
  <si>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</si>
  <si>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</si>
  <si>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</si>
  <si>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</si>
  <si>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</si>
  <si>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</si>
  <si>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</si>
  <si>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</si>
  <si>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</si>
  <si>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</si>
  <si>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</si>
  <si>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</si>
  <si>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</si>
  <si>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</si>
  <si>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</si>
  <si>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</si>
  <si>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</si>
  <si>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</si>
  <si>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</si>
  <si>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</si>
  <si>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</si>
  <si>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</si>
  <si>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</si>
  <si>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</si>
  <si>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</si>
  <si>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</si>
  <si>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</si>
  <si>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</si>
  <si>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</si>
  <si>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</si>
  <si>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</si>
  <si>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</si>
  <si>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</si>
  <si>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</si>
  <si>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</si>
  <si>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</si>
  <si>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</si>
  <si>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</si>
  <si>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</si>
  <si>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</si>
  <si>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</si>
  <si>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</si>
  <si>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</si>
  <si>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</si>
  <si>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</si>
  <si>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</si>
  <si>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</si>
  <si>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</si>
  <si>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</si>
  <si>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</si>
  <si>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</si>
  <si>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</si>
  <si>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</si>
  <si>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</si>
  <si>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</si>
  <si>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</si>
  <si>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</si>
  <si>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</si>
  <si>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</si>
  <si>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</si>
  <si>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</si>
  <si>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</si>
  <si>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</si>
  <si>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</si>
  <si>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</si>
  <si>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</si>
  <si>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</si>
  <si>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</si>
  <si>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</si>
  <si>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</si>
  <si>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</si>
  <si>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</si>
  <si>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</si>
  <si>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</si>
  <si>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</si>
  <si>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</si>
  <si>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</si>
  <si>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</si>
  <si>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</si>
  <si>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</si>
  <si>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</si>
  <si>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</si>
  <si>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</si>
  <si>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</si>
  <si>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</si>
  <si>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</si>
  <si>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</si>
  <si>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</si>
  <si>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</si>
  <si>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</si>
  <si>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</si>
  <si>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</si>
  <si>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</si>
  <si>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</si>
  <si>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</si>
  <si>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</si>
  <si>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</si>
  <si>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</si>
  <si>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</si>
  <si>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</si>
  <si>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</si>
  <si>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</si>
  <si>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</si>
  <si>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</si>
  <si>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</si>
  <si>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</si>
  <si>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</si>
  <si>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</si>
  <si>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</si>
  <si>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</si>
  <si>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</si>
  <si>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</si>
  <si>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</si>
  <si>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</si>
  <si>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</si>
  <si>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</si>
  <si>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</si>
  <si>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</si>
  <si>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</si>
  <si>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</si>
  <si>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</si>
  <si>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</si>
  <si>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</si>
  <si>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</si>
  <si>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</si>
  <si>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</si>
  <si>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</si>
  <si>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</si>
  <si>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</si>
  <si>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</si>
  <si>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</si>
  <si>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</si>
  <si>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</si>
  <si>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</si>
  <si>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</si>
  <si>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</si>
  <si>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</si>
  <si>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</si>
  <si>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</si>
  <si>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</si>
  <si>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</si>
  <si>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</si>
  <si>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</si>
  <si>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</si>
  <si>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</si>
  <si>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</si>
  <si>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</si>
  <si>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</si>
  <si>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</si>
  <si>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</si>
  <si>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</si>
  <si>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</si>
  <si>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</si>
  <si>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</si>
  <si>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</si>
  <si>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</si>
  <si>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</si>
  <si>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</si>
  <si>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</si>
  <si>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</si>
  <si>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</si>
  <si>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</si>
  <si>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</si>
  <si>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</si>
  <si>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</si>
  <si>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</si>
  <si>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</si>
  <si>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</si>
  <si>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</si>
  <si>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</si>
  <si>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</si>
  <si>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</si>
  <si>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</si>
  <si>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</si>
  <si>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</si>
  <si>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</si>
  <si>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</si>
  <si>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</si>
  <si>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</si>
  <si>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</si>
  <si>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</si>
  <si>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</si>
  <si>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</si>
  <si>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</si>
  <si>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</si>
  <si>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</si>
  <si>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</si>
  <si>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</si>
  <si>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</si>
  <si>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</si>
  <si>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</si>
  <si>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</si>
  <si>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</si>
  <si>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</si>
  <si>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</si>
  <si>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</si>
  <si>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</si>
  <si>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</si>
  <si>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</si>
  <si>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</si>
  <si>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</si>
  <si>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</si>
  <si>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</si>
  <si>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</si>
  <si>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</si>
  <si>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</si>
  <si>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</si>
  <si>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</si>
  <si>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</si>
  <si>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</si>
  <si>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</si>
  <si>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</si>
  <si>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</si>
  <si>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</si>
  <si>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</si>
  <si>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</si>
  <si>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</si>
  <si>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</si>
  <si>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</si>
  <si>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</si>
  <si>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</si>
  <si>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</si>
  <si>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</si>
  <si>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</si>
  <si>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</si>
  <si>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</si>
  <si>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</si>
  <si>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</si>
  <si>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</si>
  <si>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</si>
  <si>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</si>
  <si>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</si>
  <si>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</si>
  <si>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</si>
  <si>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</si>
  <si>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</si>
  <si>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</si>
  <si>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</si>
  <si>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</si>
  <si>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</si>
  <si>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</si>
  <si>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</si>
  <si>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</si>
  <si>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</si>
  <si>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</si>
  <si>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</si>
  <si>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</si>
  <si>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</si>
  <si>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</si>
  <si>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</si>
  <si>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</si>
  <si>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</si>
  <si>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</si>
  <si>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</si>
  <si>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</si>
  <si>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</si>
  <si>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</si>
  <si>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</si>
  <si>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</si>
  <si>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</si>
  <si>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</si>
  <si>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</si>
  <si>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</si>
  <si>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</si>
  <si>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</si>
  <si>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</si>
  <si>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</si>
  <si>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</si>
  <si>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</si>
  <si>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</si>
  <si>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</si>
  <si>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</si>
  <si>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</si>
  <si>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</si>
  <si>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</si>
  <si>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</si>
  <si>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</si>
  <si>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</si>
  <si>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</si>
  <si>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</si>
  <si>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</si>
  <si>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</si>
  <si>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</si>
  <si>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</si>
  <si>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</si>
  <si>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</si>
  <si>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</si>
  <si>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</si>
  <si>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</si>
  <si>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</si>
  <si>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</si>
  <si>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</si>
  <si>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</si>
  <si>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</si>
  <si>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</si>
  <si>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</si>
  <si>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</si>
  <si>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</si>
  <si>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</si>
  <si>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</si>
  <si>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</si>
  <si>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</si>
  <si>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</si>
  <si>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</si>
  <si>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</si>
  <si>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</si>
  <si>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</si>
  <si>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</si>
  <si>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</si>
  <si>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</si>
  <si>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</si>
  <si>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</si>
  <si>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</si>
  <si>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</si>
  <si>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</si>
  <si>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</si>
  <si>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</si>
  <si>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</si>
  <si>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</si>
  <si>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</si>
  <si>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</si>
  <si>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</si>
  <si>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</si>
  <si>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</si>
  <si>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</si>
  <si>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</si>
  <si>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</si>
  <si>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</si>
  <si>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</si>
  <si>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</si>
  <si>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</si>
  <si>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</si>
  <si>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</si>
  <si>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</si>
  <si>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</si>
  <si>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</si>
  <si>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</si>
  <si>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</si>
  <si>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</si>
  <si>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</si>
  <si>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</si>
  <si>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</si>
  <si>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</si>
  <si>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</si>
  <si>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</si>
  <si>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</si>
  <si>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</si>
  <si>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</si>
  <si>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</si>
  <si>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</si>
  <si>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</si>
  <si>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</si>
  <si>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</si>
  <si>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</si>
  <si>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</si>
  <si>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</si>
  <si>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</si>
  <si>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</si>
  <si>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</si>
  <si>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</si>
  <si>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</si>
  <si>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</si>
  <si>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</si>
  <si>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</si>
  <si>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</si>
  <si>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</si>
  <si>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</si>
  <si>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</si>
  <si>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</si>
  <si>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</si>
  <si>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</si>
  <si>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</si>
  <si>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</si>
  <si>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</si>
  <si>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</si>
  <si>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</si>
  <si>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</si>
  <si>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</si>
  <si>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</si>
  <si>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</si>
  <si>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</si>
  <si>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</si>
  <si>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</si>
  <si>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</si>
  <si>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</si>
  <si>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</si>
  <si>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</si>
  <si>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</si>
  <si>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</si>
  <si>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</si>
  <si>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</si>
  <si>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</si>
  <si>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</si>
  <si>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</si>
  <si>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</si>
  <si>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</si>
  <si>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</si>
  <si>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</si>
  <si>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</si>
  <si>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</si>
  <si>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</si>
  <si>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</si>
  <si>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</si>
  <si>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</si>
  <si>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</si>
  <si>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</si>
  <si>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</si>
  <si>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</si>
  <si>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</si>
  <si>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</si>
  <si>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</si>
  <si>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</si>
  <si>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</si>
  <si>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</si>
  <si>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</si>
  <si>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</si>
  <si>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</si>
  <si>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</si>
  <si>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</si>
  <si>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</si>
  <si>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</si>
  <si>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</si>
  <si>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</si>
  <si>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</si>
  <si>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</si>
  <si>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</si>
  <si>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</si>
  <si>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</si>
  <si>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</si>
  <si>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</si>
  <si>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</si>
  <si>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</si>
  <si>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</si>
  <si>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</si>
  <si>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</si>
  <si>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</si>
  <si>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</si>
  <si>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</si>
  <si>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</si>
  <si>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</si>
  <si>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</si>
  <si>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</si>
  <si>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</si>
  <si>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</si>
  <si>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</si>
  <si>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</si>
  <si>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</si>
  <si>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</si>
  <si>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</si>
  <si>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</si>
  <si>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</si>
  <si>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</si>
  <si>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</si>
  <si>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</si>
  <si>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</si>
  <si>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</si>
  <si>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</si>
  <si>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</si>
  <si>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</si>
  <si>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</si>
  <si>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</si>
  <si>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</si>
  <si>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</si>
  <si>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</si>
  <si>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</si>
  <si>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</si>
  <si>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</si>
  <si>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</si>
  <si>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</si>
  <si>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</si>
  <si>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</si>
  <si>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</si>
  <si>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</si>
  <si>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</si>
  <si>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</si>
  <si>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</si>
  <si>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</si>
  <si>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</si>
  <si>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</si>
  <si>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</si>
  <si>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</si>
  <si>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</si>
  <si>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</si>
  <si>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</si>
  <si>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</si>
  <si>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</si>
  <si>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</si>
  <si>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SIAGNE A PEGOMAS 2</t>
  </si>
  <si>
    <t>SIAGNE</t>
  </si>
  <si>
    <t>06209000</t>
  </si>
  <si>
    <t>18690155900069</t>
  </si>
  <si>
    <t>AGENCE DE L'EAU RHONE MEDITERRANEE CORSE</t>
  </si>
  <si>
    <t>34255833500077</t>
  </si>
  <si>
    <t>AQUASCOP BIOLOGIE site de Monptellier</t>
  </si>
  <si>
    <t>IBMR-19-M86</t>
  </si>
  <si>
    <t>JOYCE LAMBERT, FRANCOIS EVEN</t>
  </si>
  <si>
    <t>IBMR standard</t>
  </si>
  <si>
    <t>GAUCHE</t>
  </si>
  <si>
    <t>ETIAGE SEVERE</t>
  </si>
  <si>
    <t>ENSOLEILLE</t>
  </si>
  <si>
    <t>NULLE</t>
  </si>
  <si>
    <t>OUI</t>
  </si>
  <si>
    <t>Niveau d'eau inférieur aux années précédentes.</t>
  </si>
  <si>
    <t>très abondant</t>
  </si>
  <si>
    <t>NEWCOD31</t>
  </si>
  <si>
    <t>Calystegia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</si>
</sst>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6">
      <selection activeCell="C115" sqref="C115"/>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1017239</v>
      </c>
      <c r="G10" s="113"/>
      <c r="H10" s="114"/>
    </row>
    <row r="11" spans="1:8" ht="15">
      <c r="A11" s="10" t="s">
        <v>2277</v>
      </c>
      <c r="B11" s="47">
        <v>43696</v>
      </c>
      <c r="D11" s="10" t="s">
        <v>2280</v>
      </c>
      <c r="E11" s="52">
        <v>6284502</v>
      </c>
      <c r="G11" s="113"/>
      <c r="H11" s="114"/>
    </row>
    <row r="12" spans="1:8" ht="15">
      <c r="A12" s="10" t="s">
        <v>2283</v>
      </c>
      <c r="B12" s="52" t="s">
        <v>5294</v>
      </c>
      <c r="D12" s="10" t="s">
        <v>2281</v>
      </c>
      <c r="E12" s="52">
        <v>1017285</v>
      </c>
      <c r="G12" s="115"/>
      <c r="H12" s="116"/>
    </row>
    <row r="13" spans="1:5" ht="17.25" customHeight="1" thickBot="1">
      <c r="A13" s="2"/>
      <c r="B13" s="55"/>
      <c r="D13" s="10" t="s">
        <v>2282</v>
      </c>
      <c r="E13" s="52">
        <v>6284421</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1017239</v>
      </c>
    </row>
    <row r="18" spans="1:3" ht="15">
      <c r="A18" s="123"/>
      <c r="B18" s="49" t="s">
        <v>2267</v>
      </c>
      <c r="C18" s="61">
        <f>E11</f>
        <v>6284502</v>
      </c>
    </row>
    <row r="19" spans="1:2" ht="15">
      <c r="A19" s="3" t="s">
        <v>2063</v>
      </c>
      <c r="B19" s="29">
        <v>19</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16.3</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60</v>
      </c>
      <c r="D35" s="28" t="s">
        <v>2284</v>
      </c>
      <c r="E35" s="32">
        <v>40</v>
      </c>
    </row>
    <row r="36" spans="1:5" s="7" customFormat="1" ht="15" customHeight="1">
      <c r="A36" s="5" t="s">
        <v>2113</v>
      </c>
      <c r="B36" s="30">
        <v>60</v>
      </c>
      <c r="C36" s="6"/>
      <c r="D36" s="8" t="s">
        <v>2112</v>
      </c>
      <c r="E36" s="30">
        <v>40</v>
      </c>
    </row>
    <row r="37" spans="1:5" s="7" customFormat="1" ht="15" customHeight="1">
      <c r="A37" s="5" t="s">
        <v>2111</v>
      </c>
      <c r="B37" s="30">
        <v>17.8</v>
      </c>
      <c r="C37" s="6"/>
      <c r="D37" s="8" t="s">
        <v>2110</v>
      </c>
      <c r="E37" s="30">
        <v>17.4</v>
      </c>
    </row>
    <row r="38" spans="1:5" s="7" customFormat="1" ht="15" customHeight="1">
      <c r="A38" s="5" t="s">
        <v>2115</v>
      </c>
      <c r="B38" s="30">
        <v>77</v>
      </c>
      <c r="C38" s="6"/>
      <c r="D38" s="8" t="s">
        <v>2115</v>
      </c>
      <c r="E38" s="30">
        <v>66</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1</v>
      </c>
      <c r="C57" s="6"/>
      <c r="D57" s="14" t="s">
        <v>2095</v>
      </c>
      <c r="E57" s="19">
        <v>1</v>
      </c>
    </row>
    <row r="58" spans="1:5" s="15" customFormat="1" ht="15">
      <c r="A58" s="3" t="s">
        <v>2094</v>
      </c>
      <c r="B58" s="9">
        <v>5</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1</v>
      </c>
      <c r="C82" s="6"/>
      <c r="D82" s="10" t="s">
        <v>2076</v>
      </c>
      <c r="E82" s="9">
        <v>1</v>
      </c>
    </row>
    <row r="83" spans="1:5" s="15" customFormat="1" ht="15">
      <c r="A83" s="3" t="s">
        <v>2075</v>
      </c>
      <c r="B83" s="9">
        <v>5</v>
      </c>
      <c r="C83" s="6"/>
      <c r="D83" s="10" t="s">
        <v>2075</v>
      </c>
      <c r="E83" s="9">
        <v>5</v>
      </c>
    </row>
    <row r="84" spans="1:5" s="15" customFormat="1" ht="15">
      <c r="A84" s="3" t="s">
        <v>2074</v>
      </c>
      <c r="B84" s="9">
        <v>1</v>
      </c>
      <c r="C84" s="6"/>
      <c r="D84" s="10" t="s">
        <v>2074</v>
      </c>
      <c r="E84" s="9">
        <v>1</v>
      </c>
    </row>
    <row r="85" spans="1:5" s="15" customFormat="1" ht="15">
      <c r="A85" s="3" t="s">
        <v>2073</v>
      </c>
      <c r="B85" s="9">
        <v>2</v>
      </c>
      <c r="C85" s="6"/>
      <c r="D85" s="10" t="s">
        <v>2073</v>
      </c>
      <c r="E85" s="9">
        <v>2</v>
      </c>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5302</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45</v>
      </c>
      <c r="E97" s="35">
        <v>40</v>
      </c>
      <c r="F97" s="35" t="s">
        <v>2290</v>
      </c>
      <c r="G97" s="77"/>
      <c r="H97" s="78"/>
    </row>
    <row r="98" spans="1:8" ht="15">
      <c r="A98" s="33" t="s">
        <v>528</v>
      </c>
      <c r="B98" s="20" t="str">
        <f>IF(A98="NEWCOD",IF(ISBLANK(G98),"renseigner le champ 'Nouveau taxon'",G98),VLOOKUP(A98,'Ref Taxo'!A:B,2,FALSE))</f>
        <v>Diatoma</v>
      </c>
      <c r="C98" s="21">
        <f>IF(A98="NEWCOD",IF(ISBLANK(H98),"NoCod",H98),VLOOKUP(A98,'Ref Taxo'!A:D,4,FALSE))</f>
        <v>6627</v>
      </c>
      <c r="D98" s="34">
        <v>3.75</v>
      </c>
      <c r="E98" s="35">
        <v>0.1</v>
      </c>
      <c r="F98" s="35" t="s">
        <v>2290</v>
      </c>
      <c r="G98" s="79"/>
      <c r="H98" s="80"/>
    </row>
    <row r="99" spans="1:8" ht="15">
      <c r="A99" s="33" t="s">
        <v>3255</v>
      </c>
      <c r="B99" s="20" t="str">
        <f>IF(A99="NEWCOD",IF(ISBLANK(G99),"renseigner le champ 'Nouveau taxon'",G99),VLOOKUP(A99,'Ref Taxo'!A:B,2,FALSE))</f>
        <v>Enteromorpha</v>
      </c>
      <c r="C99" s="21">
        <f>IF(A99="NEWCOD",IF(ISBLANK(H99),"NoCod",H99),VLOOKUP(A99,'Ref Taxo'!A:D,4,FALSE))</f>
        <v>1144</v>
      </c>
      <c r="D99" s="34">
        <v>0.25</v>
      </c>
      <c r="E99" s="35">
        <v>0.5</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0.01</v>
      </c>
      <c r="E100" s="35">
        <v>0.01</v>
      </c>
      <c r="F100" s="35" t="s">
        <v>2290</v>
      </c>
      <c r="G100" s="79"/>
      <c r="H100" s="80"/>
    </row>
    <row r="101" spans="1:8" ht="15">
      <c r="A101" s="33" t="s">
        <v>868</v>
      </c>
      <c r="B101" s="20" t="str">
        <f>IF(A101="NEWCOD",IF(ISBLANK(G101),"renseigner le champ 'Nouveau taxon'",G101),VLOOKUP(A101,'Ref Taxo'!A:B,2,FALSE))</f>
        <v>Hydrodictyon</v>
      </c>
      <c r="C101" s="21">
        <f>IF(A101="NEWCOD",IF(ISBLANK(H101),"NoCod",H101),VLOOKUP(A101,'Ref Taxo'!A:D,4,FALSE))</f>
        <v>5686</v>
      </c>
      <c r="D101" s="34"/>
      <c r="E101" s="35">
        <v>0.1</v>
      </c>
      <c r="F101" s="35" t="s">
        <v>2290</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22</v>
      </c>
      <c r="E102" s="35">
        <v>22</v>
      </c>
      <c r="F102" s="35" t="s">
        <v>2290</v>
      </c>
      <c r="G102" s="79"/>
      <c r="H102" s="80"/>
    </row>
    <row r="103" spans="1:8" ht="15">
      <c r="A103" s="33" t="s">
        <v>1289</v>
      </c>
      <c r="B103" s="20" t="str">
        <f>IF(A103="NEWCOD",IF(ISBLANK(G103),"renseigner le champ 'Nouveau taxon'",G103),VLOOKUP(A103,'Ref Taxo'!A:B,2,FALSE))</f>
        <v>Oedogonium</v>
      </c>
      <c r="C103" s="21">
        <f>IF(A103="NEWCOD",IF(ISBLANK(H103),"NoCod",H103),VLOOKUP(A103,'Ref Taxo'!A:D,4,FALSE))</f>
        <v>1134</v>
      </c>
      <c r="D103" s="34">
        <v>0.01</v>
      </c>
      <c r="E103" s="35">
        <v>0.01</v>
      </c>
      <c r="F103" s="35" t="s">
        <v>2290</v>
      </c>
      <c r="G103" s="79"/>
      <c r="H103" s="80"/>
    </row>
    <row r="104" spans="1:8" ht="15">
      <c r="A104" s="33" t="s">
        <v>1306</v>
      </c>
      <c r="B104" s="20" t="str">
        <f>IF(A104="NEWCOD",IF(ISBLANK(G104),"renseigner le champ 'Nouveau taxon'",G104),VLOOKUP(A104,'Ref Taxo'!A:B,2,FALSE))</f>
        <v>Oscillatoria</v>
      </c>
      <c r="C104" s="21">
        <f>IF(A104="NEWCOD",IF(ISBLANK(H104),"NoCod",H104),VLOOKUP(A104,'Ref Taxo'!A:D,4,FALSE))</f>
        <v>1108</v>
      </c>
      <c r="D104" s="34">
        <v>0.01</v>
      </c>
      <c r="E104" s="35"/>
      <c r="F104" s="35" t="s">
        <v>2290</v>
      </c>
      <c r="G104" s="79"/>
      <c r="H104" s="80"/>
    </row>
    <row r="105" spans="1:8" ht="15">
      <c r="A105" s="33" t="s">
        <v>1883</v>
      </c>
      <c r="B105" s="20" t="str">
        <f>IF(A105="NEWCOD",IF(ISBLANK(G105),"renseigner le champ 'Nouveau taxon'",G105),VLOOKUP(A105,'Ref Taxo'!A:B,2,FALSE))</f>
        <v>Spirogyra</v>
      </c>
      <c r="C105" s="21">
        <f>IF(A105="NEWCOD",IF(ISBLANK(H105),"NoCod",H105),VLOOKUP(A105,'Ref Taxo'!A:D,4,FALSE))</f>
        <v>1147</v>
      </c>
      <c r="D105" s="34">
        <v>0.75</v>
      </c>
      <c r="E105" s="35">
        <v>0.5</v>
      </c>
      <c r="F105" s="35" t="s">
        <v>2290</v>
      </c>
      <c r="G105" s="79"/>
      <c r="H105" s="80"/>
    </row>
    <row r="106" spans="1:8" ht="15">
      <c r="A106" s="33" t="s">
        <v>1922</v>
      </c>
      <c r="B106" s="20" t="str">
        <f>IF(A106="NEWCOD",IF(ISBLANK(G106),"renseigner le champ 'Nouveau taxon'",G106),VLOOKUP(A106,'Ref Taxo'!A:B,2,FALSE))</f>
        <v>Tetraspora</v>
      </c>
      <c r="C106" s="21">
        <f>IF(A106="NEWCOD",IF(ISBLANK(H106),"NoCod",H106),VLOOKUP(A106,'Ref Taxo'!A:D,4,FALSE))</f>
        <v>1138</v>
      </c>
      <c r="D106" s="34">
        <v>0.01</v>
      </c>
      <c r="E106" s="35">
        <v>0.01</v>
      </c>
      <c r="F106" s="35" t="s">
        <v>2290</v>
      </c>
      <c r="G106" s="79"/>
      <c r="H106" s="80"/>
    </row>
    <row r="107" spans="1:8" ht="15">
      <c r="A107" s="33" t="s">
        <v>429</v>
      </c>
      <c r="B107" s="20" t="str">
        <f>IF(A107="NEWCOD",IF(ISBLANK(G107),"renseigner le champ 'Nouveau taxon'",G107),VLOOKUP(A107,'Ref Taxo'!A:B,2,FALSE))</f>
        <v>Cinclidotus aquaticus</v>
      </c>
      <c r="C107" s="21">
        <f>IF(A107="NEWCOD",IF(ISBLANK(H107),"NoCod",H107),VLOOKUP(A107,'Ref Taxo'!A:D,4,FALSE))</f>
        <v>1318</v>
      </c>
      <c r="D107" s="34"/>
      <c r="E107" s="35">
        <v>0.01</v>
      </c>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0.01</v>
      </c>
      <c r="E108" s="35">
        <v>0.01</v>
      </c>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35">
        <v>0.01</v>
      </c>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0.01</v>
      </c>
      <c r="E110" s="35"/>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0.01</v>
      </c>
      <c r="E111" s="35">
        <v>0.01</v>
      </c>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v>0.05</v>
      </c>
      <c r="E112" s="35">
        <v>0.02</v>
      </c>
      <c r="F112" s="35" t="s">
        <v>2290</v>
      </c>
      <c r="G112" s="79"/>
      <c r="H112" s="80"/>
    </row>
    <row r="113" spans="1:8" ht="15">
      <c r="A113" s="33" t="s">
        <v>28</v>
      </c>
      <c r="B113" s="20" t="str">
        <f>IF(A113="NEWCOD",IF(ISBLANK(G113),"renseigner le champ 'Nouveau taxon'",G113),VLOOKUP(A113,'Ref Taxo'!A:B,2,FALSE))</f>
        <v>Agrostis stolonifera</v>
      </c>
      <c r="C113" s="21">
        <f>IF(A113="NEWCOD",IF(ISBLANK(H113),"NoCod",H113),VLOOKUP(A113,'Ref Taxo'!A:D,4,FALSE))</f>
        <v>1543</v>
      </c>
      <c r="D113" s="34">
        <v>0.01</v>
      </c>
      <c r="E113" s="35">
        <v>0.01</v>
      </c>
      <c r="F113" s="35" t="s">
        <v>2290</v>
      </c>
      <c r="G113" s="79"/>
      <c r="H113" s="80"/>
    </row>
    <row r="114" spans="1:8" ht="15">
      <c r="A114" s="33" t="s">
        <v>1072</v>
      </c>
      <c r="B114" s="20" t="str">
        <f>IF(A114="NEWCOD",IF(ISBLANK(G114),"renseigner le champ 'Nouveau taxon'",G114),VLOOKUP(A114,'Ref Taxo'!A:B,2,FALSE))</f>
        <v>Ludwigia grandiflora</v>
      </c>
      <c r="C114" s="21">
        <f>IF(A114="NEWCOD",IF(ISBLANK(H114),"NoCod",H114),VLOOKUP(A114,'Ref Taxo'!A:D,4,FALSE))</f>
        <v>19845</v>
      </c>
      <c r="D114" s="34">
        <v>3</v>
      </c>
      <c r="E114" s="35">
        <v>1</v>
      </c>
      <c r="F114" s="35" t="s">
        <v>2290</v>
      </c>
      <c r="G114" s="79"/>
      <c r="H114" s="80"/>
    </row>
    <row r="115" spans="1:8" ht="15">
      <c r="A115" s="33" t="s">
        <v>1132</v>
      </c>
      <c r="B115" s="20" t="str">
        <f>IF(A115="NEWCOD",IF(ISBLANK(G115),"renseigner le champ 'Nouveau taxon'",G115),VLOOKUP(A115,'Ref Taxo'!A:B,2,FALSE))</f>
        <v>Mentha aquatica</v>
      </c>
      <c r="C115" s="21">
        <f>IF(A115="NEWCOD",IF(ISBLANK(H115),"NoCod",H115),VLOOKUP(A115,'Ref Taxo'!A:D,4,FALSE))</f>
        <v>1791</v>
      </c>
      <c r="D115" s="34">
        <v>0.5</v>
      </c>
      <c r="E115" s="35"/>
      <c r="F115" s="35" t="s">
        <v>2290</v>
      </c>
      <c r="G115" s="79"/>
      <c r="H115" s="80"/>
    </row>
    <row r="116" spans="1:8" ht="15">
      <c r="A116" s="33" t="s">
        <v>1234</v>
      </c>
      <c r="B116" s="20" t="str">
        <f>IF(A116="NEWCOD",IF(ISBLANK(G116),"renseigner le champ 'Nouveau taxon'",G116),VLOOKUP(A116,'Ref Taxo'!A:B,2,FALSE))</f>
        <v>Nasturtium officinale</v>
      </c>
      <c r="C116" s="21">
        <f>IF(A116="NEWCOD",IF(ISBLANK(H116),"NoCod",H116),VLOOKUP(A116,'Ref Taxo'!A:D,4,FALSE))</f>
        <v>1763</v>
      </c>
      <c r="D116" s="34">
        <v>0.2</v>
      </c>
      <c r="E116" s="35">
        <v>0.01</v>
      </c>
      <c r="F116" s="35" t="s">
        <v>2290</v>
      </c>
      <c r="G116" s="79"/>
      <c r="H116" s="80"/>
    </row>
    <row r="117" spans="1:8" ht="15">
      <c r="A117" s="33" t="s">
        <v>5304</v>
      </c>
      <c r="B117" s="20" t="s">
        <v>5305</v>
      </c>
      <c r="C117" s="21">
        <v>1730</v>
      </c>
      <c r="D117" s="34">
        <v>0.01</v>
      </c>
      <c r="E117" s="35"/>
      <c r="F117" s="35" t="s">
        <v>2290</v>
      </c>
      <c r="G117" s="79"/>
      <c r="H117" s="80"/>
    </row>
    <row r="118" spans="1:8" ht="15">
      <c r="A118" s="33" t="s">
        <v>1845</v>
      </c>
      <c r="B118" s="20" t="str">
        <f>IF(A118="NEWCOD",IF(ISBLANK(G118),"renseigner le champ 'Nouveau taxon'",G118),VLOOKUP(A118,'Ref Taxo'!A:B,2,FALSE))</f>
        <v>Sparganium erectum</v>
      </c>
      <c r="C118" s="21">
        <f>IF(A118="NEWCOD",IF(ISBLANK(H118),"NoCod",H118),VLOOKUP(A118,'Ref Taxo'!A:D,4,FALSE))</f>
        <v>1671</v>
      </c>
      <c r="D118" s="34">
        <v>0.1</v>
      </c>
      <c r="E118" s="35"/>
      <c r="F118" s="35" t="s">
        <v>2290</v>
      </c>
      <c r="G118" s="79"/>
      <c r="H118" s="80"/>
    </row>
    <row r="119" spans="1:8" ht="15">
      <c r="A119" s="33" t="s">
        <v>2010</v>
      </c>
      <c r="B119" s="20" t="str">
        <f>IF(A119="NEWCOD",IF(ISBLANK(G119),"renseigner le champ 'Nouveau taxon'",G119),VLOOKUP(A119,'Ref Taxo'!A:B,2,FALSE))</f>
        <v>Veronica anagallis-aquatica</v>
      </c>
      <c r="C119" s="21">
        <f>IF(A119="NEWCOD",IF(ISBLANK(H119),"NoCod",H119),VLOOKUP(A119,'Ref Taxo'!A:D,4,FALSE))</f>
        <v>1955</v>
      </c>
      <c r="D119" s="34">
        <v>0.01</v>
      </c>
      <c r="E119" s="35"/>
      <c r="F119" s="35" t="s">
        <v>2290</v>
      </c>
      <c r="G119" s="79"/>
      <c r="H119" s="80"/>
    </row>
    <row r="120" spans="1:8" ht="15">
      <c r="A120" s="33" t="s">
        <v>97</v>
      </c>
      <c r="B120" s="20" t="str">
        <f>IF(A120="NEWCOD",IF(ISBLANK(G120),"renseigner le champ 'Nouveau taxon'",G120),VLOOKUP(A120,'Ref Taxo'!A:B,2,FALSE))</f>
        <v>Arundo donax</v>
      </c>
      <c r="C120" s="21">
        <f>IF(A120="NEWCOD",IF(ISBLANK(H120),"NoCod",H120),VLOOKUP(A120,'Ref Taxo'!A:D,4,FALSE))</f>
        <v>1551</v>
      </c>
      <c r="D120" s="34">
        <v>0.1</v>
      </c>
      <c r="E120" s="35"/>
      <c r="F120" s="35" t="s">
        <v>2290</v>
      </c>
      <c r="G120" s="79"/>
      <c r="H120" s="80"/>
    </row>
    <row r="121" spans="1:8" ht="15">
      <c r="A121" s="33" t="s">
        <v>1104</v>
      </c>
      <c r="B121" s="20" t="str">
        <f>IF(A121="NEWCOD",IF(ISBLANK(G121),"renseigner le champ 'Nouveau taxon'",G121),VLOOKUP(A121,'Ref Taxo'!A:B,2,FALSE))</f>
        <v>Lythrum salicaria</v>
      </c>
      <c r="C121" s="21">
        <f>IF(A121="NEWCOD",IF(ISBLANK(H121),"NoCod",H121),VLOOKUP(A121,'Ref Taxo'!A:D,4,FALSE))</f>
        <v>1823</v>
      </c>
      <c r="D121" s="34">
        <v>0.2</v>
      </c>
      <c r="E121" s="35">
        <v>0.1</v>
      </c>
      <c r="F121" s="35" t="s">
        <v>2290</v>
      </c>
      <c r="G121" s="79"/>
      <c r="H121" s="80"/>
    </row>
    <row r="122" spans="1:8" ht="15">
      <c r="A122" s="33" t="s">
        <v>1330</v>
      </c>
      <c r="B122" s="20" t="str">
        <f>IF(A122="NEWCOD",IF(ISBLANK(G122),"renseigner le champ 'Nouveau taxon'",G122),VLOOKUP(A122,'Ref Taxo'!A:B,2,FALSE))</f>
        <v>Paspalum distichum</v>
      </c>
      <c r="C122" s="21">
        <f>IF(A122="NEWCOD",IF(ISBLANK(H122),"NoCod",H122),VLOOKUP(A122,'Ref Taxo'!A:D,4,FALSE))</f>
        <v>10237</v>
      </c>
      <c r="D122" s="34">
        <v>1.2</v>
      </c>
      <c r="E122" s="35">
        <v>1.1</v>
      </c>
      <c r="F122" s="35" t="s">
        <v>2290</v>
      </c>
      <c r="G122" s="79"/>
      <c r="H122" s="80"/>
    </row>
    <row r="123" spans="1:8" ht="15">
      <c r="A123" s="33" t="s">
        <v>1350</v>
      </c>
      <c r="B123" s="20" t="str">
        <f>IF(A123="NEWCOD",IF(ISBLANK(G123),"renseigner le champ 'Nouveau taxon'",G123),VLOOKUP(A123,'Ref Taxo'!A:B,2,FALSE))</f>
        <v>Persicaria maculosa</v>
      </c>
      <c r="C123" s="21">
        <f>IF(A123="NEWCOD",IF(ISBLANK(H123),"NoCod",H123),VLOOKUP(A123,'Ref Taxo'!A:D,4,FALSE))</f>
        <v>30056</v>
      </c>
      <c r="D123" s="34">
        <v>0.01</v>
      </c>
      <c r="E123" s="35">
        <v>0.01</v>
      </c>
      <c r="F123" s="35" t="s">
        <v>2290</v>
      </c>
      <c r="G123" s="79"/>
      <c r="H123" s="80"/>
    </row>
    <row r="124" spans="1:8" ht="15">
      <c r="A124" s="33" t="s">
        <v>1797</v>
      </c>
      <c r="B124" s="20" t="str">
        <f>IF(A124="NEWCOD",IF(ISBLANK(G124),"renseigner le champ 'Nouveau taxon'",G124),VLOOKUP(A124,'Ref Taxo'!A:B,2,FALSE))</f>
        <v>Scirpoides holoschoenus</v>
      </c>
      <c r="C124" s="21">
        <f>IF(A124="NEWCOD",IF(ISBLANK(H124),"NoCod",H124),VLOOKUP(A124,'Ref Taxo'!A:D,4,FALSE))</f>
        <v>19685</v>
      </c>
      <c r="D124" s="34"/>
      <c r="E124" s="35">
        <v>0.01</v>
      </c>
      <c r="F124" s="35" t="s">
        <v>2290</v>
      </c>
      <c r="G124" s="79"/>
      <c r="H124" s="80"/>
    </row>
    <row r="125" spans="1:8" ht="15">
      <c r="A125" s="33" t="s">
        <v>827</v>
      </c>
      <c r="B125" s="20" t="str">
        <f>IF(A125="NEWCOD",IF(ISBLANK(G125),"renseigner le champ 'Nouveau taxon'",G125),VLOOKUP(A125,'Ref Taxo'!A:B,2,FALSE))</f>
        <v xml:space="preserve">Helosciadium nodiflorum </v>
      </c>
      <c r="C125" s="21">
        <f>IF(A125="NEWCOD",IF(ISBLANK(H125),"NoCod",H125),VLOOKUP(A125,'Ref Taxo'!A:D,4,FALSE))</f>
        <v>30053</v>
      </c>
      <c r="D125" s="34">
        <v>0.3</v>
      </c>
      <c r="E125" s="35">
        <v>0.01</v>
      </c>
      <c r="F125" s="35" t="s">
        <v>2290</v>
      </c>
      <c r="G125" s="79"/>
      <c r="H125" s="80"/>
    </row>
    <row r="126" spans="1:8" ht="15">
      <c r="A126" s="33" t="s">
        <v>1026</v>
      </c>
      <c r="B126" s="20" t="str">
        <f>IF(A126="NEWCOD",IF(ISBLANK(G126),"renseigner le champ 'Nouveau taxon'",G126),VLOOKUP(A126,'Ref Taxo'!A:B,2,FALSE))</f>
        <v>Lemna minor</v>
      </c>
      <c r="C126" s="21">
        <f>IF(A126="NEWCOD",IF(ISBLANK(H126),"NoCod",H126),VLOOKUP(A126,'Ref Taxo'!A:D,4,FALSE))</f>
        <v>1626</v>
      </c>
      <c r="D126" s="34">
        <v>0.01</v>
      </c>
      <c r="E126" s="35"/>
      <c r="F126" s="35" t="s">
        <v>2290</v>
      </c>
      <c r="G126" s="79"/>
      <c r="H126" s="80"/>
    </row>
    <row r="127" spans="1:8" ht="15">
      <c r="A127" s="33" t="s">
        <v>1027</v>
      </c>
      <c r="B127" s="20" t="str">
        <f>IF(A127="NEWCOD",IF(ISBLANK(G127),"renseigner le champ 'Nouveau taxon'",G127),VLOOKUP(A127,'Ref Taxo'!A:B,2,FALSE))</f>
        <v>Lemna minuta</v>
      </c>
      <c r="C127" s="21">
        <f>IF(A127="NEWCOD",IF(ISBLANK(H127),"NoCod",H127),VLOOKUP(A127,'Ref Taxo'!A:D,4,FALSE))</f>
        <v>29962</v>
      </c>
      <c r="D127" s="34">
        <v>0.01</v>
      </c>
      <c r="E127" s="35"/>
      <c r="F127" s="35" t="s">
        <v>2290</v>
      </c>
      <c r="G127" s="79"/>
      <c r="H127" s="80"/>
    </row>
    <row r="128" spans="1:8" ht="15">
      <c r="A128" s="33" t="s">
        <v>2043</v>
      </c>
      <c r="B128" s="20" t="str">
        <f>IF(A128="NEWCOD",IF(ISBLANK(G128),"renseigner le champ 'Nouveau taxon'",G128),VLOOKUP(A128,'Ref Taxo'!A:B,2,FALSE))</f>
        <v>Zannichellia palustris</v>
      </c>
      <c r="C128" s="21">
        <f>IF(A128="NEWCOD",IF(ISBLANK(H128),"NoCod",H128),VLOOKUP(A128,'Ref Taxo'!A:D,4,FALSE))</f>
        <v>1681</v>
      </c>
      <c r="D128" s="34"/>
      <c r="E128" s="35">
        <v>0.01</v>
      </c>
      <c r="F128" s="35" t="s">
        <v>2290</v>
      </c>
      <c r="G128" s="79"/>
      <c r="H128" s="80"/>
    </row>
    <row r="129" spans="1:8" ht="15">
      <c r="A129" s="33" t="s">
        <v>661</v>
      </c>
      <c r="B129" s="20" t="str">
        <f>IF(A129="NEWCOD",IF(ISBLANK(G129),"renseigner le champ 'Nouveau taxon'",G129),VLOOKUP(A129,'Ref Taxo'!A:B,2,FALSE))</f>
        <v>Equisetum arvense</v>
      </c>
      <c r="C129" s="21">
        <f>IF(A129="NEWCOD",IF(ISBLANK(H129),"NoCod",H129),VLOOKUP(A129,'Ref Taxo'!A:D,4,FALSE))</f>
        <v>1384</v>
      </c>
      <c r="D129" s="34">
        <v>0.01</v>
      </c>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2020-07-03T10:01:29Z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