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300073" sheetId="2" r:id="rId2"/>
    <sheet name="Mises à jour" sheetId="3" r:id="rId3"/>
  </sheets>
  <definedNames/>
  <calcPr calcId="145621"/>
</workbook>
</file>

<file path=xl/sharedStrings.xml><?xml version="1.0" encoding="utf-8"?>
<sst xmlns="http://schemas.openxmlformats.org/spreadsheetml/2006/main" count="6490" uniqueCount="5303">
  <si>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</si>
  <si>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</si>
  <si>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</si>
  <si>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</si>
  <si>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</si>
  <si>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</si>
  <si>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</si>
  <si>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</si>
  <si>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</si>
  <si>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</si>
  <si>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</si>
  <si>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</si>
  <si>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</si>
  <si>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</si>
  <si>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</si>
  <si>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</si>
  <si>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</si>
  <si>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</si>
  <si>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</si>
  <si>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</si>
  <si>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</si>
  <si>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</si>
  <si>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</si>
  <si>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</si>
  <si>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</si>
  <si>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</si>
  <si>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</si>
  <si>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</si>
  <si>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</si>
  <si>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</si>
  <si>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</si>
  <si>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</si>
  <si>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</si>
  <si>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</si>
  <si>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</si>
  <si>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</si>
  <si>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</si>
  <si>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</si>
  <si>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</si>
  <si>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</si>
  <si>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</si>
  <si>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</si>
  <si>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</si>
  <si>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</si>
  <si>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</si>
  <si>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</si>
  <si>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</si>
  <si>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</si>
  <si>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</si>
  <si>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</si>
  <si>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</si>
  <si>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</si>
  <si>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</si>
  <si>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</si>
  <si>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</si>
  <si>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</si>
  <si>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</si>
  <si>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</si>
  <si>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</si>
  <si>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</si>
  <si>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</si>
  <si>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</si>
  <si>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</si>
  <si>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</si>
  <si>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</si>
  <si>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</si>
  <si>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</si>
  <si>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</si>
  <si>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</si>
  <si>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</si>
  <si>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</si>
  <si>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</si>
  <si>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</si>
  <si>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</si>
  <si>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</si>
  <si>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</si>
  <si>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</si>
  <si>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</si>
  <si>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</si>
  <si>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</si>
  <si>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</si>
  <si>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</si>
  <si>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</si>
  <si>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</si>
  <si>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</si>
  <si>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</si>
  <si>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</si>
  <si>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</si>
  <si>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</si>
  <si>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</si>
  <si>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</si>
  <si>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</si>
  <si>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</si>
  <si>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</si>
  <si>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</si>
  <si>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</si>
  <si>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</si>
  <si>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</si>
  <si>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</si>
  <si>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</si>
  <si>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</si>
  <si>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</si>
  <si>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</si>
  <si>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</si>
  <si>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</si>
  <si>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</si>
  <si>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</si>
  <si>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</si>
  <si>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</si>
  <si>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</si>
  <si>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</si>
  <si>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</si>
  <si>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</si>
  <si>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</si>
  <si>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</si>
  <si>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</si>
  <si>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</si>
  <si>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</si>
  <si>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</si>
  <si>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</si>
  <si>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</si>
  <si>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</si>
  <si>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</si>
  <si>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</si>
  <si>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</si>
  <si>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</si>
  <si>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</si>
  <si>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</si>
  <si>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</si>
  <si>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</si>
  <si>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</si>
  <si>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</si>
  <si>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</si>
  <si>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</si>
  <si>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</si>
  <si>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</si>
  <si>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</si>
  <si>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</si>
  <si>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</si>
  <si>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</si>
  <si>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</si>
  <si>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</si>
  <si>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</si>
  <si>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</si>
  <si>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</si>
  <si>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</si>
  <si>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</si>
  <si>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</si>
  <si>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</si>
  <si>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</si>
  <si>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</si>
  <si>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</si>
  <si>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</si>
  <si>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</si>
  <si>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</si>
  <si>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</si>
  <si>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</si>
  <si>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</si>
  <si>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</si>
  <si>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</si>
  <si>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</si>
  <si>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</si>
  <si>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</si>
  <si>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</si>
  <si>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</si>
  <si>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</si>
  <si>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</si>
  <si>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</si>
  <si>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</si>
  <si>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</si>
  <si>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</si>
  <si>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</si>
  <si>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</si>
  <si>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</si>
  <si>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</si>
  <si>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</si>
  <si>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</si>
  <si>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</si>
  <si>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</si>
  <si>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</si>
  <si>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</si>
  <si>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</si>
  <si>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</si>
  <si>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</si>
  <si>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</si>
  <si>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</si>
  <si>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</si>
  <si>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</si>
  <si>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</si>
  <si>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</si>
  <si>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</si>
  <si>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</si>
  <si>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</si>
  <si>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</si>
  <si>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</si>
  <si>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</si>
  <si>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</si>
  <si>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</si>
  <si>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</si>
  <si>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</si>
  <si>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</si>
  <si>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</si>
  <si>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</si>
  <si>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</si>
  <si>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</si>
  <si>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</si>
  <si>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</si>
  <si>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</si>
  <si>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</si>
  <si>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</si>
  <si>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</si>
  <si>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</si>
  <si>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</si>
  <si>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</si>
  <si>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</si>
  <si>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</si>
  <si>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</si>
  <si>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</si>
  <si>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</si>
  <si>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</si>
  <si>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</si>
  <si>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</si>
  <si>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</si>
  <si>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</si>
  <si>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</si>
  <si>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</si>
  <si>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</si>
  <si>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</si>
  <si>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</si>
  <si>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</si>
  <si>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</si>
  <si>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</si>
  <si>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</si>
  <si>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</si>
  <si>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</si>
  <si>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</si>
  <si>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</si>
  <si>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</si>
  <si>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</si>
  <si>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</si>
  <si>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</si>
  <si>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</si>
  <si>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</si>
  <si>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</si>
  <si>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</si>
  <si>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</si>
  <si>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</si>
  <si>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</si>
  <si>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</si>
  <si>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</si>
  <si>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</si>
  <si>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</si>
  <si>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</si>
  <si>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</si>
  <si>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</si>
  <si>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</si>
  <si>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</si>
  <si>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</si>
  <si>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</si>
  <si>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</si>
  <si>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</si>
  <si>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</si>
  <si>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</si>
  <si>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</si>
  <si>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</si>
  <si>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</si>
  <si>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</si>
  <si>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</si>
  <si>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</si>
  <si>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</si>
  <si>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</si>
  <si>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</si>
  <si>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</si>
  <si>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</si>
  <si>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</si>
  <si>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</si>
  <si>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</si>
  <si>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</si>
  <si>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</si>
  <si>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</si>
  <si>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</si>
  <si>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</si>
  <si>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</si>
  <si>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</si>
  <si>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</si>
  <si>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</si>
  <si>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</si>
  <si>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</si>
  <si>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</si>
  <si>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</si>
  <si>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</si>
  <si>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</si>
  <si>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</si>
  <si>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</si>
  <si>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</si>
  <si>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</si>
  <si>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</si>
  <si>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</si>
  <si>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</si>
  <si>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</si>
  <si>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</si>
  <si>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</si>
  <si>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</si>
  <si>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</si>
  <si>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</si>
  <si>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</si>
  <si>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</si>
  <si>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</si>
  <si>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</si>
  <si>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</si>
  <si>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</si>
  <si>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</si>
  <si>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</si>
  <si>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</si>
  <si>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</si>
  <si>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</si>
  <si>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</si>
  <si>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</si>
  <si>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</si>
  <si>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</si>
  <si>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</si>
  <si>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</si>
  <si>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</si>
  <si>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</si>
  <si>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</si>
  <si>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</si>
  <si>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</si>
  <si>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</si>
  <si>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</si>
  <si>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</si>
  <si>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</si>
  <si>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</si>
  <si>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</si>
  <si>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</si>
  <si>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</si>
  <si>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</si>
  <si>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</si>
  <si>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</si>
  <si>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</si>
  <si>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</si>
  <si>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</si>
  <si>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</si>
  <si>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</si>
  <si>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</si>
  <si>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</si>
  <si>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</si>
  <si>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</si>
  <si>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</si>
  <si>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</si>
  <si>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</si>
  <si>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</si>
  <si>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</si>
  <si>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</si>
  <si>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</si>
  <si>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</si>
  <si>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</si>
  <si>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</si>
  <si>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</si>
  <si>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</si>
  <si>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</si>
  <si>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</si>
  <si>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</si>
  <si>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</si>
  <si>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</si>
  <si>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</si>
  <si>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</si>
  <si>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</si>
  <si>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</si>
  <si>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</si>
  <si>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</si>
  <si>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</si>
  <si>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</si>
  <si>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</si>
  <si>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</si>
  <si>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</si>
  <si>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</si>
  <si>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</si>
  <si>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</si>
  <si>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</si>
  <si>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</si>
  <si>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</si>
  <si>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</si>
  <si>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</si>
  <si>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</si>
  <si>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</si>
  <si>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</si>
  <si>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</si>
  <si>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</si>
  <si>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</si>
  <si>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</si>
  <si>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</si>
  <si>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</si>
  <si>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</si>
  <si>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</si>
  <si>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</si>
  <si>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</si>
  <si>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</si>
  <si>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</si>
  <si>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</si>
  <si>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</si>
  <si>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</si>
  <si>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</si>
  <si>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</si>
  <si>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</si>
  <si>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</si>
  <si>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</si>
  <si>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</si>
  <si>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</si>
  <si>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</si>
  <si>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</si>
  <si>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</si>
  <si>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</si>
  <si>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</si>
  <si>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</si>
  <si>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</si>
  <si>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</si>
  <si>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</si>
  <si>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</si>
  <si>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</si>
  <si>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</si>
  <si>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</si>
  <si>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</si>
  <si>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</si>
  <si>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</si>
  <si>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</si>
  <si>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</si>
  <si>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</si>
  <si>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</si>
  <si>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</si>
  <si>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</si>
  <si>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</si>
  <si>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</si>
  <si>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</si>
  <si>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</si>
  <si>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</si>
  <si>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</si>
  <si>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</si>
  <si>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</si>
  <si>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</si>
  <si>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</si>
  <si>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</si>
  <si>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</si>
  <si>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</si>
  <si>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</si>
  <si>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</si>
  <si>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</si>
  <si>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</si>
  <si>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</si>
  <si>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</si>
  <si>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</si>
  <si>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</si>
  <si>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</si>
  <si>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</si>
  <si>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</si>
  <si>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</si>
  <si>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</si>
  <si>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</si>
  <si>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</si>
  <si>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</si>
  <si>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</si>
  <si>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</si>
  <si>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</si>
  <si>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</si>
  <si>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</si>
  <si>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</si>
  <si>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</si>
  <si>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</si>
  <si>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</si>
  <si>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</si>
  <si>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</si>
  <si>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</si>
  <si>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</si>
  <si>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</si>
  <si>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</si>
  <si>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</si>
  <si>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</si>
  <si>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</si>
  <si>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</si>
  <si>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</si>
  <si>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</si>
  <si>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</si>
  <si>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</si>
  <si>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</si>
  <si>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</si>
  <si>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</si>
  <si>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</si>
  <si>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</si>
  <si>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</si>
  <si>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</si>
  <si>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</si>
  <si>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</si>
  <si>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</si>
  <si>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</si>
  <si>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</si>
  <si>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</si>
  <si>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</si>
  <si>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</si>
  <si>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</si>
  <si>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</si>
  <si>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</si>
  <si>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</si>
  <si>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</si>
  <si>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</si>
  <si>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</si>
  <si>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</si>
  <si>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</si>
  <si>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</si>
  <si>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</si>
  <si>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</si>
  <si>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</si>
  <si>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</si>
  <si>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</si>
  <si>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</si>
  <si>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</si>
  <si>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</si>
  <si>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</si>
  <si>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</si>
  <si>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</si>
  <si>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</si>
  <si>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</si>
  <si>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</si>
  <si>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</si>
  <si>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</si>
  <si>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</si>
  <si>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</si>
  <si>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</si>
  <si>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</si>
  <si>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</si>
  <si>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</si>
  <si>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</si>
  <si>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</si>
  <si>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</si>
  <si>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</si>
  <si>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</si>
  <si>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</si>
  <si>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</si>
  <si>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</si>
  <si>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</si>
  <si>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</si>
  <si>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</si>
  <si>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</si>
  <si>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</si>
  <si>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</si>
  <si>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</si>
  <si>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</si>
  <si>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</si>
  <si>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</si>
  <si>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</si>
  <si>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</si>
  <si>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</si>
  <si>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</si>
  <si>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</si>
  <si>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</si>
  <si>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</si>
  <si>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</si>
  <si>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</si>
  <si>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</si>
  <si>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</si>
  <si>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</si>
  <si>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</si>
  <si>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</si>
  <si>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</si>
  <si>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</si>
  <si>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</si>
  <si>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</si>
  <si>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</si>
  <si>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</si>
  <si>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</si>
  <si>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</si>
  <si>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</si>
  <si>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</si>
  <si>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</si>
  <si>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</si>
  <si>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</si>
  <si>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</si>
  <si>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</si>
  <si>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</si>
  <si>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</si>
  <si>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</si>
  <si>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</si>
  <si>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</si>
  <si>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</si>
  <si>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</si>
  <si>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</si>
  <si>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</si>
  <si>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</si>
  <si>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</si>
  <si>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</si>
  <si>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</si>
  <si>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</si>
  <si>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</si>
  <si>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</si>
  <si>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</si>
  <si>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</si>
  <si>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</si>
  <si>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</si>
  <si>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</si>
  <si>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</si>
  <si>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</si>
  <si>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</si>
  <si>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</si>
  <si>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</si>
  <si>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</si>
  <si>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</si>
  <si>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</si>
  <si>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</si>
  <si>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</si>
  <si>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</si>
  <si>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</si>
  <si>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</si>
  <si>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</si>
  <si>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</si>
  <si>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</si>
  <si>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</si>
  <si>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</si>
  <si>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</si>
  <si>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</si>
  <si>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</si>
  <si>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</si>
  <si>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</si>
  <si>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</si>
  <si>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</si>
  <si>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</si>
  <si>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</si>
  <si>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</si>
  <si>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</si>
  <si>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</si>
  <si>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</si>
  <si>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</si>
  <si>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</si>
  <si>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</si>
  <si>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</si>
  <si>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</si>
  <si>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</si>
  <si>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</si>
  <si>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</si>
  <si>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</si>
  <si>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</si>
  <si>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</si>
  <si>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</si>
  <si>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</si>
  <si>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</si>
  <si>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</si>
  <si>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</si>
  <si>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</si>
  <si>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</si>
  <si>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</si>
  <si>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</si>
  <si>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</si>
  <si>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</si>
  <si>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</si>
  <si>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</si>
  <si>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</si>
  <si>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</si>
  <si>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</si>
  <si>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</si>
  <si>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</si>
  <si>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</si>
  <si>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</si>
  <si>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</si>
  <si>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</si>
  <si>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</si>
  <si>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</si>
  <si>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</si>
  <si>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</si>
  <si>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</si>
  <si>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</si>
  <si>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</si>
  <si>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</si>
  <si>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</si>
  <si>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</si>
  <si>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</si>
  <si>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</si>
  <si>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</si>
  <si>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</si>
  <si>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</si>
  <si>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</si>
  <si>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</si>
  <si>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</si>
  <si>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</si>
  <si>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</si>
  <si>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</si>
  <si>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</si>
  <si>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</si>
  <si>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</si>
  <si>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</si>
  <si>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</si>
  <si>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</si>
  <si>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</si>
  <si>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</si>
  <si>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</si>
  <si>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</si>
  <si>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</si>
  <si>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</si>
  <si>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</si>
  <si>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</si>
  <si>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</si>
  <si>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</si>
  <si>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</si>
  <si>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</si>
  <si>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</si>
  <si>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</si>
  <si>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</si>
  <si>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</si>
  <si>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</si>
  <si>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</si>
  <si>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</si>
  <si>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</si>
  <si>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</si>
  <si>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</si>
  <si>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</si>
  <si>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</si>
  <si>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</si>
  <si>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</si>
  <si>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</si>
  <si>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</si>
  <si>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</si>
  <si>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</si>
  <si>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</si>
  <si>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</si>
  <si>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</si>
  <si>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</si>
  <si>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</si>
  <si>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</si>
  <si>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</si>
  <si>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</si>
  <si>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</si>
  <si>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</si>
  <si>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</si>
  <si>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</si>
  <si>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</si>
  <si>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</si>
  <si>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</si>
  <si>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</si>
  <si>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</si>
  <si>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</si>
  <si>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</si>
  <si>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</si>
  <si>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</si>
  <si>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</si>
  <si>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</si>
  <si>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</si>
  <si>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</si>
  <si>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</si>
  <si>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</si>
  <si>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</si>
  <si>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</si>
  <si>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</si>
  <si>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</si>
  <si>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</si>
  <si>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</si>
  <si>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</si>
  <si>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</si>
  <si>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</si>
  <si>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</si>
  <si>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</si>
  <si>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</si>
  <si>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</si>
  <si>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</si>
  <si>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</si>
  <si>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</si>
  <si>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</si>
  <si>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</si>
  <si>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</si>
  <si>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</si>
  <si>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</si>
  <si>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</si>
  <si>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</si>
  <si>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</si>
  <si>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</si>
  <si>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</si>
  <si>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</si>
  <si>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</si>
  <si>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</si>
  <si>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</si>
  <si>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</si>
  <si>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</si>
  <si>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</si>
  <si>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</si>
  <si>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</si>
  <si>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</si>
  <si>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</si>
  <si>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</si>
  <si>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</si>
  <si>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</si>
  <si>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</si>
  <si>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</si>
  <si>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</si>
  <si>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</si>
  <si>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</si>
  <si>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</si>
  <si>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</si>
  <si>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</si>
  <si>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</si>
  <si>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</si>
  <si>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</si>
  <si>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</si>
  <si>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</si>
  <si>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</si>
  <si>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</si>
  <si>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</si>
  <si>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</si>
  <si>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</si>
  <si>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</si>
  <si>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</si>
  <si>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</si>
  <si>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</si>
  <si>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</si>
  <si>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</si>
  <si>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</si>
  <si>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</si>
  <si>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</si>
  <si>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</si>
  <si>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</si>
  <si>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</si>
  <si>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</si>
  <si>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</si>
  <si>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</si>
  <si>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</si>
  <si>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</si>
  <si>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</si>
  <si>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</si>
  <si>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</si>
  <si>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</si>
  <si>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</si>
  <si>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</si>
  <si>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</si>
  <si>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</si>
  <si>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</si>
  <si>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</si>
  <si>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</si>
  <si>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</si>
  <si>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</si>
  <si>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</si>
  <si>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</si>
  <si>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</si>
  <si>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</si>
  <si>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</si>
  <si>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</si>
  <si>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</si>
  <si>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</si>
  <si>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</si>
  <si>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</si>
  <si>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</si>
  <si>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</si>
  <si>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</si>
  <si>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</si>
  <si>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</si>
  <si>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</si>
  <si>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</si>
  <si>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</si>
  <si>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</si>
  <si>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</si>
  <si>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</si>
  <si>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</si>
  <si>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</si>
  <si>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</si>
  <si>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</si>
  <si>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</si>
  <si>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</si>
  <si>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</si>
  <si>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</si>
  <si>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</si>
  <si>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</si>
  <si>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</si>
  <si>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</si>
  <si>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</si>
  <si>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</si>
  <si>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</si>
  <si>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</si>
  <si>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</si>
  <si>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</si>
  <si>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</si>
  <si>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</si>
  <si>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</si>
  <si>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</si>
  <si>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</si>
  <si>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</si>
  <si>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</si>
  <si>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</si>
  <si>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</si>
  <si>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</si>
  <si>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</si>
  <si>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</si>
  <si>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</si>
  <si>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</si>
  <si>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</si>
  <si>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</si>
  <si>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</si>
  <si>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</si>
  <si>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</si>
  <si>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</si>
  <si>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</si>
  <si>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</si>
  <si>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</si>
  <si>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</si>
  <si>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</si>
  <si>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</si>
  <si>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</si>
  <si>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</si>
  <si>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</si>
  <si>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</si>
  <si>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</si>
  <si>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</si>
  <si>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</si>
  <si>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</si>
  <si>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</si>
  <si>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</si>
  <si>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</si>
  <si>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</si>
  <si>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</si>
  <si>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</si>
  <si>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</si>
  <si>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</si>
  <si>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</si>
  <si>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</si>
  <si>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</si>
  <si>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</si>
  <si>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</si>
  <si>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</si>
  <si>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</si>
  <si>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</si>
  <si>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</si>
  <si>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</si>
  <si>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</si>
  <si>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</si>
  <si>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</si>
  <si>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</si>
  <si>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</si>
  <si>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</si>
  <si>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</si>
  <si>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</si>
  <si>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</si>
  <si>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</si>
  <si>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</si>
  <si>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</si>
  <si>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</si>
  <si>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</si>
  <si>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</si>
  <si>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</si>
  <si>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</si>
  <si>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</si>
  <si>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</si>
  <si>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</si>
  <si>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</si>
  <si>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</si>
  <si>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</si>
  <si>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</si>
  <si>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</si>
  <si>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</si>
  <si>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</si>
  <si>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</si>
  <si>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</si>
  <si>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</si>
  <si>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</si>
  <si>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</si>
  <si>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</si>
  <si>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</si>
  <si>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</si>
  <si>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</si>
  <si>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</si>
  <si>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</si>
  <si>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</si>
  <si>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</si>
  <si>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</si>
  <si>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</si>
  <si>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</si>
  <si>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</si>
  <si>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</si>
  <si>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</si>
  <si>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</si>
  <si>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</si>
  <si>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</si>
  <si>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</si>
  <si>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</si>
  <si>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</si>
  <si>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</si>
  <si>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</si>
  <si>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</si>
  <si>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</si>
  <si>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</si>
  <si>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</si>
  <si>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</si>
  <si>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</si>
  <si>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</si>
  <si>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</si>
  <si>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</si>
  <si>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</si>
  <si>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</si>
  <si>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</si>
  <si>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</si>
  <si>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</si>
  <si>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</si>
  <si>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</si>
  <si>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</si>
  <si>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</si>
  <si>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</si>
  <si>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</si>
  <si>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</si>
  <si>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</si>
  <si>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</si>
  <si>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</si>
  <si>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</si>
  <si>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</si>
  <si>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</si>
  <si>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</si>
  <si>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</si>
  <si>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</si>
  <si>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</si>
  <si>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</si>
  <si>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</si>
  <si>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</si>
  <si>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</si>
  <si>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</si>
  <si>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</si>
  <si>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</si>
  <si>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</si>
  <si>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</si>
  <si>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</si>
  <si>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</si>
  <si>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</si>
  <si>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</si>
  <si>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</si>
  <si>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</si>
  <si>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</si>
  <si>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</si>
  <si>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</si>
  <si>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</si>
  <si>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</si>
  <si>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</si>
  <si>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</si>
  <si>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</si>
  <si>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</si>
  <si>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</si>
  <si>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</si>
  <si>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</si>
  <si>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</si>
  <si>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</si>
  <si>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</si>
  <si>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</si>
  <si>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</si>
  <si>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</si>
  <si>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</si>
  <si>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</si>
  <si>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</si>
  <si>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</si>
  <si>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</si>
  <si>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</si>
  <si>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</si>
  <si>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</si>
  <si>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</si>
  <si>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</si>
  <si>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</si>
  <si>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</si>
  <si>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</si>
  <si>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</si>
  <si>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</si>
  <si>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</si>
  <si>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</si>
  <si>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</si>
  <si>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</si>
  <si>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</si>
  <si>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</si>
  <si>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</si>
  <si>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</si>
  <si>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</si>
  <si>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</si>
  <si>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</si>
  <si>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</si>
  <si>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</si>
  <si>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</si>
  <si>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</si>
  <si>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</si>
  <si>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</si>
  <si>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</si>
  <si>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</si>
  <si>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</si>
  <si>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</si>
  <si>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</si>
  <si>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</si>
  <si>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</si>
  <si>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</si>
  <si>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</si>
  <si>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</si>
  <si>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</si>
  <si>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</si>
  <si>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</si>
  <si>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</si>
  <si>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</si>
  <si>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</si>
  <si>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</si>
  <si>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</si>
  <si>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</si>
  <si>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</si>
  <si>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</si>
  <si>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</si>
  <si>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</si>
  <si>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</si>
  <si>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</si>
  <si>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</si>
  <si>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</si>
  <si>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</si>
  <si>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</si>
  <si>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</si>
  <si>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</si>
  <si>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</si>
  <si>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</si>
  <si>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</si>
  <si>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</si>
  <si>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</si>
  <si>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</si>
  <si>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</si>
  <si>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</si>
  <si>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</si>
  <si>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</si>
  <si>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</si>
  <si>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</si>
  <si>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</si>
  <si>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</si>
  <si>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</si>
  <si>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</si>
  <si>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</si>
  <si>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</si>
  <si>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</si>
  <si>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</si>
  <si>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</si>
  <si>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</si>
  <si>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</si>
  <si>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</si>
  <si>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</si>
  <si>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</si>
  <si>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</si>
  <si>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</si>
  <si>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</si>
  <si>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</si>
  <si>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</si>
  <si>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</si>
  <si>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</si>
  <si>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</si>
  <si>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</si>
  <si>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</si>
  <si>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</si>
  <si>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</si>
  <si>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</si>
  <si>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</si>
  <si>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</si>
  <si>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</si>
  <si>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</si>
  <si>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</si>
  <si>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</si>
  <si>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</si>
  <si>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</si>
  <si>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</si>
  <si>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</si>
  <si>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</si>
  <si>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</si>
  <si>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</si>
  <si>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</si>
  <si>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</si>
  <si>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</si>
  <si>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</si>
  <si>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</si>
  <si>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</si>
  <si>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</si>
  <si>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</si>
  <si>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</si>
  <si>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</si>
  <si>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</si>
  <si>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</si>
  <si>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</si>
  <si>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</si>
  <si>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</si>
  <si>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</si>
  <si>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</si>
  <si>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</si>
  <si>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</si>
  <si>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</si>
  <si>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</si>
  <si>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</si>
  <si>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</si>
  <si>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</si>
  <si>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</si>
  <si>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</si>
  <si>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</si>
  <si>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</si>
  <si>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</si>
  <si>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</si>
  <si>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</si>
  <si>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</si>
  <si>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</si>
  <si>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</si>
  <si>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</si>
  <si>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</si>
  <si>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</si>
  <si>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</si>
  <si>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</si>
  <si>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</si>
  <si>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</si>
  <si>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</si>
  <si>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</si>
  <si>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</si>
  <si>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</si>
  <si>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</si>
  <si>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</si>
  <si>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</si>
  <si>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</si>
  <si>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</si>
  <si>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</si>
  <si>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</si>
  <si>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</si>
  <si>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</si>
  <si>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</si>
  <si>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</si>
  <si>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</si>
  <si>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</si>
  <si>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</si>
  <si>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</si>
  <si>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</si>
  <si>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</si>
  <si>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</si>
  <si>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</si>
  <si>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</si>
  <si>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</si>
  <si>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</si>
  <si>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</si>
  <si>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</si>
  <si>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</si>
  <si>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</si>
  <si>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</si>
  <si>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</si>
  <si>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</si>
  <si>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</si>
  <si>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</si>
  <si>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</si>
  <si>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</si>
  <si>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</si>
  <si>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</si>
  <si>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</si>
  <si>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</si>
  <si>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</si>
  <si>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</si>
  <si>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</si>
  <si>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</si>
  <si>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</si>
  <si>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</si>
  <si>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</si>
  <si>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</si>
  <si>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</si>
  <si>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</si>
  <si>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</si>
  <si>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</si>
  <si>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</si>
  <si>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</si>
  <si>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</si>
  <si>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</si>
  <si>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</si>
  <si>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</si>
  <si>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</si>
  <si>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</si>
  <si>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</si>
  <si>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</si>
  <si>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</si>
  <si>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</si>
  <si>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</si>
  <si>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</si>
  <si>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</si>
  <si>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</si>
  <si>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</si>
  <si>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</si>
  <si>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</si>
  <si>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</si>
  <si>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</si>
  <si>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</si>
  <si>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</si>
  <si>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</si>
  <si>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</si>
  <si>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</si>
  <si>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</si>
  <si>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</si>
  <si>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</si>
  <si>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</si>
  <si>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</si>
  <si>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</si>
  <si>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</si>
  <si>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</si>
  <si>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</si>
  <si>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</si>
  <si>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</si>
  <si>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</si>
  <si>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</si>
  <si>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</si>
  <si>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</si>
  <si>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</si>
  <si>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</si>
  <si>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</si>
  <si>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</si>
  <si>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</si>
  <si>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</si>
  <si>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</si>
  <si>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</si>
  <si>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</si>
  <si>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</si>
  <si>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</si>
  <si>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</si>
  <si>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</si>
  <si>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</si>
  <si>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</si>
  <si>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</si>
  <si>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</si>
  <si>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</si>
  <si>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</si>
  <si>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</si>
  <si>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</si>
  <si>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</si>
  <si>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</si>
  <si>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</si>
  <si>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</si>
  <si>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</si>
  <si>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</si>
  <si>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</si>
  <si>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</si>
  <si>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</si>
  <si>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</si>
  <si>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</si>
  <si>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</si>
  <si>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</si>
  <si>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</si>
  <si>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</si>
  <si>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</si>
  <si>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</si>
  <si>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</si>
  <si>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</si>
  <si>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</si>
  <si>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</si>
  <si>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</si>
  <si>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</si>
  <si>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</si>
  <si>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</si>
  <si>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</si>
  <si>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</si>
  <si>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</si>
  <si>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</si>
  <si>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</si>
  <si>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</si>
  <si>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</si>
  <si>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</si>
  <si>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</si>
  <si>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</si>
  <si>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</si>
  <si>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</si>
  <si>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</si>
  <si>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</si>
  <si>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</si>
  <si>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</si>
  <si>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</si>
  <si>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</si>
  <si>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</si>
  <si>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</si>
  <si>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</si>
  <si>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</si>
  <si>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</si>
  <si>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</si>
  <si>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</si>
  <si>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</si>
  <si>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</si>
  <si>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</si>
  <si>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</si>
  <si>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</si>
  <si>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</si>
  <si>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</si>
  <si>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</si>
  <si>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</si>
  <si>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</si>
  <si>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</si>
  <si>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</si>
  <si>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</si>
  <si>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</si>
  <si>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</si>
  <si>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</si>
  <si>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</si>
  <si>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</si>
  <si>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</si>
  <si>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</si>
  <si>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</si>
  <si>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</si>
  <si>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</si>
  <si>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</si>
  <si>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</si>
  <si>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</si>
  <si>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</si>
  <si>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</si>
  <si>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</si>
  <si>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</si>
  <si>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</si>
  <si>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</si>
  <si>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</si>
  <si>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</si>
  <si>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</si>
  <si>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</si>
  <si>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</si>
  <si>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</si>
  <si>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</si>
  <si>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</si>
  <si>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</si>
  <si>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</si>
  <si>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</si>
  <si>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</si>
  <si>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</si>
  <si>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</si>
  <si>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</si>
  <si>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</si>
  <si>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</si>
  <si>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</si>
  <si>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</si>
  <si>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</si>
  <si>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</si>
  <si>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</si>
  <si>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</si>
  <si>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</si>
  <si>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</si>
  <si>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</si>
  <si>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</si>
  <si>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</si>
  <si>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</si>
  <si>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</si>
  <si>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</si>
  <si>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</si>
  <si>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</si>
  <si>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</si>
  <si>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</si>
  <si>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</si>
  <si>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</si>
  <si>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</si>
  <si>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</si>
  <si>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</si>
  <si>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</si>
  <si>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</si>
  <si>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</si>
  <si>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</si>
  <si>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</si>
  <si>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</si>
  <si>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</si>
  <si>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</si>
  <si>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</si>
  <si>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</si>
  <si>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</si>
  <si>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</si>
  <si>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</si>
  <si>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</si>
  <si>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</si>
  <si>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</si>
  <si>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</si>
  <si>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</si>
  <si>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</si>
  <si>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</si>
  <si>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</si>
  <si>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</si>
  <si>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</si>
  <si>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</si>
  <si>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</si>
  <si>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</si>
  <si>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</si>
  <si>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</si>
  <si>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</si>
  <si>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</si>
  <si>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</si>
  <si>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</si>
  <si>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</si>
  <si>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</si>
  <si>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</si>
  <si>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</si>
  <si>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</si>
  <si>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</si>
  <si>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</si>
  <si>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</si>
  <si>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</si>
  <si>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</si>
  <si>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</si>
  <si>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</si>
  <si>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</si>
  <si>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</si>
  <si>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</si>
  <si>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</si>
  <si>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</si>
  <si>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</si>
  <si>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</si>
  <si>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</si>
  <si>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</si>
  <si>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</si>
  <si>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</si>
  <si>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</si>
  <si>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</si>
  <si>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</si>
  <si>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</si>
  <si>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</si>
  <si>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</si>
  <si>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</si>
  <si>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</si>
  <si>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</si>
  <si>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</si>
  <si>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</si>
  <si>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</si>
  <si>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</si>
  <si>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</si>
  <si>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</si>
  <si>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</si>
  <si>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</si>
  <si>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</si>
  <si>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</si>
  <si>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</si>
  <si>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</si>
  <si>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</si>
  <si>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</si>
  <si>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</si>
  <si>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</si>
  <si>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</si>
  <si>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</si>
  <si>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</si>
  <si>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</si>
  <si>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</si>
  <si>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</si>
  <si>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</si>
  <si>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</si>
  <si>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</si>
  <si>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</si>
  <si>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</si>
  <si>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</si>
  <si>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</si>
  <si>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</si>
  <si>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</si>
  <si>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</si>
  <si>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</si>
  <si>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</si>
  <si>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</si>
  <si>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</si>
  <si>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</si>
  <si>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</si>
  <si>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</si>
  <si>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</si>
  <si>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</si>
  <si>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</si>
  <si>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</si>
  <si>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</si>
  <si>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</si>
  <si>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</si>
  <si>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</si>
  <si>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</si>
  <si>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</si>
  <si>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</si>
  <si>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</si>
  <si>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</si>
  <si>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</si>
  <si>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</si>
  <si>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</si>
  <si>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</si>
  <si>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</si>
  <si>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</si>
  <si>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</si>
  <si>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</si>
  <si>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</si>
  <si>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</si>
  <si>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</si>
  <si>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</si>
  <si>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</si>
  <si>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</si>
  <si>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</si>
  <si>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</si>
  <si>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</si>
  <si>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</si>
  <si>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</si>
  <si>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</si>
  <si>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</si>
  <si>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</si>
  <si>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</si>
  <si>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</si>
  <si>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</si>
  <si>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</si>
  <si>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</si>
  <si>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</si>
  <si>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</si>
  <si>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</si>
  <si>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</si>
  <si>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</si>
  <si>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</si>
  <si>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</si>
  <si>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</si>
  <si>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</si>
  <si>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</si>
  <si>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</si>
  <si>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</si>
  <si>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</si>
  <si>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</si>
  <si>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</si>
  <si>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</si>
  <si>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</si>
  <si>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</si>
  <si>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</si>
  <si>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</si>
  <si>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</si>
  <si>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</si>
  <si>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</si>
  <si>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</si>
  <si>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</si>
  <si>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</si>
  <si>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</si>
  <si>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</si>
  <si>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</si>
  <si>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</si>
  <si>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</si>
  <si>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</si>
  <si>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</si>
  <si>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</si>
  <si>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</si>
  <si>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</si>
  <si>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</si>
  <si>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</si>
  <si>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</si>
  <si>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</si>
  <si>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</si>
  <si>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</si>
  <si>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</si>
  <si>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</si>
  <si>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</si>
  <si>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</si>
  <si>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</si>
  <si>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</si>
  <si>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</si>
  <si>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</si>
  <si>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</si>
  <si>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</si>
  <si>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</si>
  <si>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</si>
  <si>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</si>
  <si>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</si>
  <si>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</si>
  <si>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</si>
  <si>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</si>
  <si>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</si>
  <si>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</si>
  <si>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</si>
  <si>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</si>
  <si>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</si>
  <si>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</si>
  <si>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</si>
  <si>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</si>
  <si>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</si>
  <si>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</si>
  <si>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</si>
  <si>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</si>
  <si>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</si>
  <si>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</si>
  <si>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</si>
  <si>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</si>
  <si>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</si>
  <si>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</si>
  <si>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</si>
  <si>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</si>
  <si>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</si>
  <si>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</si>
  <si>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</si>
  <si>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</si>
  <si>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</si>
  <si>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</si>
  <si>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</si>
  <si>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</si>
  <si>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</si>
  <si>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</si>
  <si>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</si>
  <si>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</si>
  <si>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</si>
  <si>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</si>
  <si>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</si>
  <si>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</si>
  <si>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</si>
  <si>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</si>
  <si>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</si>
  <si>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</si>
  <si>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</si>
  <si>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</si>
  <si>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</si>
  <si>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</si>
  <si>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</si>
  <si>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</si>
  <si>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</si>
  <si>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</si>
  <si>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</si>
  <si>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</si>
  <si>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</si>
  <si>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</si>
  <si>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</si>
  <si>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</si>
  <si>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</si>
  <si>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</si>
  <si>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</si>
  <si>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</si>
  <si>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</si>
  <si>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</si>
  <si>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</si>
  <si>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</si>
  <si>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</si>
  <si>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</si>
  <si>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</si>
  <si>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</si>
  <si>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</si>
  <si>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</si>
  <si>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</si>
  <si>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</si>
  <si>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</si>
  <si>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</si>
  <si>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</si>
  <si>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</si>
  <si>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</si>
  <si>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</si>
  <si>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</si>
  <si>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</si>
  <si>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</si>
  <si>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</si>
  <si>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</si>
  <si>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</si>
  <si>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</si>
  <si>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</si>
  <si>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</si>
  <si>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</si>
  <si>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</si>
  <si>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</si>
  <si>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</si>
  <si>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</si>
  <si>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</si>
  <si>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</si>
  <si>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</si>
  <si>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</si>
  <si>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</si>
  <si>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</si>
  <si>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</si>
  <si>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</si>
  <si>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</si>
  <si>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</si>
  <si>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</si>
  <si>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</si>
  <si>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</si>
  <si>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</si>
  <si>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</si>
  <si>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</si>
  <si>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</si>
  <si>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</si>
  <si>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</si>
  <si>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</si>
  <si>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</si>
  <si>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</si>
  <si>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</si>
  <si>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</si>
  <si>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</si>
  <si>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</si>
  <si>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</si>
  <si>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</si>
  <si>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</si>
  <si>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</si>
  <si>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</si>
  <si>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</si>
  <si>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</si>
  <si>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</si>
  <si>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</si>
  <si>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</si>
  <si>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</si>
  <si>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</si>
  <si>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</si>
  <si>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</si>
  <si>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</si>
  <si>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</si>
  <si>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</si>
  <si>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</si>
  <si>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</si>
  <si>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</si>
  <si>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</si>
  <si>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</si>
  <si>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</si>
  <si>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</si>
  <si>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</si>
  <si>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</si>
  <si>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</si>
  <si>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</si>
  <si>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</si>
  <si>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</si>
  <si>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</si>
  <si>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</si>
  <si>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</si>
  <si>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</si>
  <si>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</si>
  <si>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</si>
  <si>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</si>
  <si>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</si>
  <si>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</si>
  <si>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</si>
  <si>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</si>
  <si>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</si>
  <si>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</si>
  <si>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</si>
  <si>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</si>
  <si>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</si>
  <si>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</si>
  <si>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</si>
  <si>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</si>
  <si>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</si>
  <si>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</si>
  <si>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</si>
  <si>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</si>
  <si>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</si>
  <si>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</si>
  <si>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</si>
  <si>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</si>
  <si>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</si>
  <si>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</si>
  <si>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</si>
  <si>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</si>
  <si>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</si>
  <si>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</si>
  <si>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</si>
  <si>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</si>
  <si>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</si>
  <si>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</si>
  <si>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</si>
  <si>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</si>
  <si>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</si>
  <si>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</si>
  <si>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</si>
  <si>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</si>
  <si>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</si>
  <si>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</si>
  <si>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</si>
  <si>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</si>
  <si>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</si>
  <si>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</si>
  <si>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</si>
  <si>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</si>
  <si>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</si>
  <si>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</si>
  <si>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</si>
  <si>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</si>
  <si>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</si>
  <si>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</si>
  <si>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</si>
  <si>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</si>
  <si>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</si>
  <si>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</si>
  <si>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</si>
  <si>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</si>
  <si>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</si>
  <si>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</si>
  <si>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</si>
  <si>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</si>
  <si>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</si>
  <si>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</si>
  <si>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</si>
  <si>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</si>
  <si>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</si>
  <si>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</si>
  <si>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</si>
  <si>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</si>
  <si>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</si>
  <si>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</si>
  <si>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</si>
  <si>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</si>
  <si>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</si>
  <si>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</si>
  <si>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</si>
  <si>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</si>
  <si>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</si>
  <si>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</si>
  <si>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</si>
  <si>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</si>
  <si>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</si>
  <si>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</si>
  <si>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</si>
  <si>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</si>
  <si>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</si>
  <si>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</si>
  <si>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</si>
  <si>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</si>
  <si>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</si>
  <si>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</si>
  <si>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</si>
  <si>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</si>
  <si>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</si>
  <si>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</si>
  <si>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</si>
  <si>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</si>
  <si>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</si>
  <si>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</si>
  <si>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</si>
  <si>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</si>
  <si>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</si>
  <si>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</si>
  <si>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</si>
  <si>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</si>
  <si>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</si>
  <si>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</si>
  <si>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</si>
  <si>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</si>
  <si>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</si>
  <si>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</si>
  <si>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</si>
  <si>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</si>
  <si>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</si>
  <si>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</si>
  <si>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</si>
  <si>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</si>
  <si>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</si>
  <si>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</si>
  <si>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</si>
  <si>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</si>
  <si>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</si>
  <si>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</si>
  <si>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</si>
  <si>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</si>
  <si>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</si>
  <si>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</si>
  <si>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</si>
  <si>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</si>
  <si>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</si>
  <si>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</si>
  <si>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</si>
  <si>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</si>
  <si>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</si>
  <si>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</si>
  <si>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</si>
  <si>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</si>
  <si>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</si>
  <si>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</si>
  <si>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</si>
  <si>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</si>
  <si>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</si>
  <si>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</si>
  <si>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</si>
  <si>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</si>
  <si>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</si>
  <si>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</si>
  <si>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</si>
  <si>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</si>
  <si>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</si>
  <si>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</si>
  <si>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</si>
  <si>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</si>
  <si>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</si>
  <si>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</si>
  <si>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</si>
  <si>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</si>
  <si>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</si>
  <si>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</si>
  <si>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</si>
  <si>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</si>
  <si>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</si>
  <si>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</si>
  <si>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</si>
  <si>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</si>
  <si>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</si>
  <si>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</si>
  <si>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</si>
  <si>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</si>
  <si>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</si>
  <si>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</si>
  <si>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</si>
  <si>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</si>
  <si>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</si>
  <si>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</si>
  <si>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</si>
  <si>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</si>
  <si>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</si>
  <si>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</si>
  <si>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</si>
  <si>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</si>
  <si>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</si>
  <si>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</si>
  <si>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</si>
  <si>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</si>
  <si>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</si>
  <si>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</si>
  <si>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</si>
  <si>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</si>
  <si>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</si>
  <si>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</si>
  <si>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</si>
  <si>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</si>
  <si>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</si>
  <si>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</si>
  <si>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</si>
  <si>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</si>
  <si>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</si>
  <si>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</si>
  <si>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</si>
  <si>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</si>
  <si>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</si>
  <si>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</si>
  <si>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</si>
  <si>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</si>
  <si>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</si>
  <si>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</si>
  <si>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</si>
  <si>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</si>
  <si>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</si>
  <si>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</si>
  <si>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</si>
  <si>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</si>
  <si>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</si>
  <si>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</si>
  <si>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</si>
  <si>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</si>
  <si>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</si>
  <si>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</si>
  <si>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</si>
  <si>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</si>
  <si>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</si>
  <si>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</si>
  <si>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</si>
  <si>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</si>
  <si>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</si>
  <si>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</si>
  <si>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</si>
  <si>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</si>
  <si>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</si>
  <si>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</si>
  <si>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</si>
  <si>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</si>
  <si>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</si>
  <si>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</si>
  <si>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</si>
  <si>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</si>
  <si>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</si>
  <si>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</si>
  <si>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</si>
  <si>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</si>
  <si>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</si>
  <si>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</si>
  <si>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</si>
  <si>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</si>
  <si>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</si>
  <si>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</si>
  <si>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</si>
  <si>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</si>
  <si>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</si>
  <si>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</si>
  <si>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</si>
  <si>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</si>
  <si>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</si>
  <si>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</si>
  <si>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</si>
  <si>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</si>
  <si>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</si>
  <si>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</si>
  <si>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</si>
  <si>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</si>
  <si>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</si>
  <si>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</si>
  <si>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</si>
  <si>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</si>
  <si>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</si>
  <si>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</si>
  <si>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</si>
  <si>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</si>
  <si>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</si>
  <si>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</si>
  <si>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</si>
  <si>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</si>
  <si>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</si>
  <si>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</si>
  <si>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</si>
  <si>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</si>
  <si>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</si>
  <si>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</si>
  <si>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</si>
  <si>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</si>
  <si>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</si>
  <si>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</si>
  <si>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</si>
  <si>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</si>
  <si>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</si>
  <si>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</si>
  <si>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</si>
  <si>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</si>
  <si>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</si>
  <si>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</si>
  <si>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</si>
  <si>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</si>
  <si>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</si>
  <si>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</si>
  <si>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</si>
  <si>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</si>
  <si>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</si>
  <si>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</si>
  <si>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</si>
  <si>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</si>
  <si>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</si>
  <si>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</si>
  <si>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</si>
  <si>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</si>
  <si>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</si>
  <si>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</si>
  <si>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</si>
  <si>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</si>
  <si>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</si>
  <si>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</si>
  <si>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</si>
  <si>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</si>
  <si>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</si>
  <si>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</si>
  <si>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</si>
  <si>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</si>
  <si>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</si>
  <si>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</si>
  <si>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</si>
  <si>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</si>
  <si>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</si>
  <si>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</si>
  <si>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</si>
  <si>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</si>
  <si>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</si>
  <si>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</si>
  <si>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</si>
  <si>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</si>
  <si>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</si>
  <si>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</si>
  <si>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</si>
  <si>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</si>
  <si>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</si>
  <si>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</si>
  <si>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</si>
  <si>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</si>
  <si>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</si>
  <si>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</si>
  <si>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</si>
  <si>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</si>
  <si>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</si>
  <si>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</si>
  <si>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</si>
  <si>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</si>
  <si>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</si>
  <si>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</si>
  <si>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</si>
  <si>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</si>
  <si>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</si>
  <si>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</si>
  <si>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</si>
  <si>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</si>
  <si>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</si>
  <si>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</si>
  <si>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</si>
  <si>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</si>
  <si>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</si>
  <si>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</si>
  <si>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</si>
  <si>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</si>
  <si>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</si>
  <si>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</si>
  <si>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</si>
  <si>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</si>
  <si>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</si>
  <si>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</si>
  <si>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</si>
  <si>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</si>
  <si>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</si>
  <si>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</si>
  <si>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</si>
  <si>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</si>
  <si>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</si>
  <si>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</si>
  <si>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</si>
  <si>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</si>
  <si>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</si>
  <si>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</si>
  <si>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</si>
  <si>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</si>
  <si>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</si>
  <si>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</si>
  <si>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</si>
  <si>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</si>
  <si>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</si>
  <si>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</si>
  <si>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</si>
  <si>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</si>
  <si>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</si>
  <si>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</si>
  <si>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</si>
  <si>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</si>
  <si>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</si>
  <si>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</si>
  <si>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</si>
  <si>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</si>
  <si>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</si>
  <si>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</si>
  <si>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</si>
  <si>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</si>
  <si>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</si>
  <si>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</si>
  <si>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</si>
  <si>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</si>
  <si>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</si>
  <si>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</si>
  <si>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</si>
  <si>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</si>
  <si>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</si>
  <si>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</si>
  <si>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</si>
  <si>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</si>
  <si>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</si>
  <si>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</si>
  <si>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</si>
  <si>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</si>
  <si>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</si>
  <si>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</si>
  <si>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</si>
  <si>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</si>
  <si>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</si>
  <si>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</si>
  <si>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</si>
  <si>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</si>
  <si>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</si>
  <si>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</si>
  <si>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</si>
  <si>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</si>
  <si>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</si>
  <si>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</si>
  <si>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</si>
  <si>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</si>
  <si>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</si>
  <si>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</si>
  <si>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</si>
  <si>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</si>
  <si>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</si>
  <si>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</si>
  <si>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</si>
  <si>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</si>
  <si>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</si>
  <si>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</si>
  <si>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</si>
  <si>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</si>
  <si>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</si>
  <si>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</si>
  <si>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</si>
  <si>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</si>
  <si>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</si>
  <si>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</si>
  <si>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</si>
  <si>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</si>
  <si>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</si>
  <si>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</si>
  <si>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</si>
  <si>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</si>
  <si>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</si>
  <si>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</si>
  <si>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</si>
  <si>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</si>
  <si>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</si>
  <si>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</si>
  <si>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</si>
  <si>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</si>
  <si>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</si>
  <si>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</si>
  <si>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</si>
  <si>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</si>
  <si>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</si>
  <si>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</si>
  <si>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</si>
  <si>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</si>
  <si>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</si>
  <si>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</si>
  <si>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</si>
  <si>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</si>
  <si>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</si>
  <si>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</si>
  <si>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</si>
  <si>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</si>
  <si>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</si>
  <si>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</si>
  <si>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</si>
  <si>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</si>
  <si>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</si>
  <si>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</si>
  <si>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</si>
  <si>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</si>
  <si>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</si>
  <si>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</si>
  <si>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</si>
  <si>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</si>
  <si>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</si>
  <si>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</si>
  <si>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</si>
  <si>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</si>
  <si>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</si>
  <si>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</si>
  <si>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</si>
  <si>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</si>
  <si>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</si>
  <si>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</si>
  <si>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</si>
  <si>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</si>
  <si>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</si>
  <si>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</si>
  <si>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</si>
  <si>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</si>
  <si>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</si>
  <si>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</si>
  <si>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</si>
  <si>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</si>
  <si>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</si>
  <si>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</si>
  <si>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</si>
  <si>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</si>
  <si>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</si>
  <si>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</si>
  <si>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</si>
  <si>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</si>
  <si>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</si>
  <si>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</si>
  <si>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</si>
  <si>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</si>
  <si>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</si>
  <si>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</si>
  <si>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</si>
  <si>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</si>
  <si>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</si>
  <si>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</si>
  <si>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</si>
  <si>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</si>
  <si>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</si>
  <si>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</si>
  <si>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</si>
  <si>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</si>
  <si>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</si>
  <si>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</si>
  <si>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</si>
  <si>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</si>
  <si>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</si>
  <si>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</si>
  <si>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</si>
  <si>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</si>
  <si>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</si>
  <si>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</si>
  <si>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</si>
  <si>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</si>
  <si>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</si>
  <si>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</si>
  <si>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</si>
  <si>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</si>
  <si>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</si>
  <si>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</si>
  <si>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</si>
  <si>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</si>
  <si>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</si>
  <si>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</si>
  <si>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</si>
  <si>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</si>
  <si>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</si>
  <si>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</si>
  <si>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</si>
  <si>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</si>
  <si>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</si>
  <si>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</si>
  <si>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</si>
  <si>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</si>
  <si>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</si>
  <si>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</si>
  <si>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</si>
  <si>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</si>
  <si>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</si>
  <si>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</si>
  <si>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</si>
  <si>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</si>
  <si>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</si>
  <si>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</si>
  <si>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</si>
  <si>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</si>
  <si>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</si>
  <si>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</si>
  <si>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</si>
  <si>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</si>
  <si>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</si>
  <si>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</si>
  <si>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</si>
  <si>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</si>
  <si>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</si>
  <si>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</si>
  <si>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</si>
  <si>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</si>
  <si>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</si>
  <si>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</si>
  <si>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</si>
  <si>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</si>
  <si>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</si>
  <si>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</si>
  <si>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</si>
  <si>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</si>
  <si>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</si>
  <si>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</si>
  <si>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</si>
  <si>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</si>
  <si>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</si>
  <si>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</si>
  <si>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</si>
  <si>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</si>
  <si>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</si>
  <si>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</si>
  <si>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</si>
  <si>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</si>
  <si>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</si>
  <si>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</si>
  <si>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</si>
  <si>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</si>
  <si>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</si>
  <si>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</si>
  <si>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</si>
  <si>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</si>
  <si>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</si>
  <si>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</si>
  <si>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</si>
  <si>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</si>
  <si>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</si>
  <si>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</si>
  <si>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</si>
  <si>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</si>
  <si>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</si>
  <si>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</si>
  <si>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</si>
  <si>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</si>
  <si>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</si>
  <si>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</si>
  <si>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</si>
  <si>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</si>
  <si>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</si>
  <si>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</si>
  <si>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</si>
  <si>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</si>
  <si>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</si>
  <si>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</si>
  <si>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</si>
  <si>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</si>
  <si>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</si>
  <si>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</si>
  <si>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</si>
  <si>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</si>
  <si>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</si>
  <si>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</si>
  <si>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</si>
  <si>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</si>
  <si>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</si>
  <si>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</si>
  <si>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</si>
  <si>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</si>
  <si>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</si>
  <si>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</si>
  <si>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</si>
  <si>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</si>
  <si>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</si>
  <si>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</si>
  <si>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</si>
  <si>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</si>
  <si>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</si>
  <si>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</si>
  <si>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</si>
  <si>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</si>
  <si>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</si>
  <si>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</si>
  <si>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</si>
  <si>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</si>
  <si>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</si>
  <si>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</si>
  <si>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</si>
  <si>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</si>
  <si>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</si>
  <si>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</si>
  <si>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</si>
  <si>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</si>
  <si>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</si>
  <si>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</si>
  <si>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</si>
  <si>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</si>
  <si>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</si>
  <si>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</si>
  <si>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</si>
  <si>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</si>
  <si>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</si>
  <si>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</si>
  <si>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</si>
  <si>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</si>
  <si>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</si>
  <si>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</si>
  <si>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</si>
  <si>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</si>
  <si>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</si>
  <si>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</si>
  <si>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</si>
  <si>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</si>
  <si>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</si>
  <si>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</si>
  <si>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</si>
  <si>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</si>
  <si>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</si>
  <si>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</si>
  <si>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</si>
  <si>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</si>
  <si>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</si>
  <si>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</si>
  <si>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</si>
  <si>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</si>
  <si>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</si>
  <si>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</si>
  <si>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</si>
  <si>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</si>
  <si>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</si>
  <si>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</si>
  <si>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</si>
  <si>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</si>
  <si>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</si>
  <si>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</si>
  <si>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</si>
  <si>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</si>
  <si>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</si>
  <si>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</si>
  <si>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</si>
  <si>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</si>
  <si>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</si>
  <si>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</si>
  <si>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</si>
  <si>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</si>
  <si>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</si>
  <si>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</si>
  <si>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</si>
  <si>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</si>
  <si>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</si>
  <si>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</si>
  <si>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</si>
  <si>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</si>
  <si>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</si>
  <si>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</si>
  <si>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</si>
  <si>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</si>
  <si>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</si>
  <si>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</si>
  <si>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</si>
  <si>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</si>
  <si>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</si>
  <si>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</si>
  <si>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</si>
  <si>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</si>
  <si>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</si>
  <si>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</si>
  <si>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</si>
  <si>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</si>
  <si>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</si>
  <si>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</si>
  <si>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</si>
  <si>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</si>
  <si>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</si>
  <si>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</si>
  <si>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</si>
  <si>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</si>
  <si>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</si>
  <si>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</si>
  <si>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</si>
  <si>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</si>
  <si>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</si>
  <si>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</si>
  <si>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</si>
  <si>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</si>
  <si>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</si>
  <si>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</si>
  <si>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</si>
  <si>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</si>
  <si>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</si>
  <si>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</si>
  <si>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</si>
  <si>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</si>
  <si>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</si>
  <si>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</si>
  <si>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</si>
  <si>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</si>
  <si>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</si>
  <si>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</si>
  <si>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</si>
  <si>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</si>
  <si>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</si>
  <si>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</si>
  <si>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</si>
  <si>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</si>
  <si>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</si>
  <si>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</si>
  <si>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</si>
  <si>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</si>
  <si>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</si>
  <si>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</si>
  <si>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</si>
  <si>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</si>
  <si>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</si>
  <si>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</si>
  <si>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</si>
  <si>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</si>
  <si>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</si>
  <si>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</si>
  <si>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</si>
  <si>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</si>
  <si>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</si>
  <si>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</si>
  <si>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</si>
  <si>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</si>
  <si>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</si>
  <si>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</si>
  <si>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</si>
  <si>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</si>
  <si>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</si>
  <si>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</si>
  <si>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</si>
  <si>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</si>
  <si>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</si>
  <si>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</si>
  <si>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</si>
  <si>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</si>
  <si>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</si>
  <si>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</si>
  <si>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</si>
  <si>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</si>
  <si>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</si>
  <si>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</si>
  <si>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</si>
  <si>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</si>
  <si>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</si>
  <si>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</si>
  <si>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</si>
  <si>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</si>
  <si>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</si>
  <si>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</si>
  <si>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</si>
  <si>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</si>
  <si>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</si>
  <si>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</si>
  <si>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</si>
  <si>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</si>
  <si>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</si>
  <si>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</si>
  <si>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</si>
  <si>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</si>
  <si>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</si>
  <si>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</si>
  <si>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</si>
  <si>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</si>
  <si>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</si>
  <si>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</si>
  <si>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</si>
  <si>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</si>
  <si>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</si>
  <si>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</si>
  <si>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</si>
  <si>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</si>
  <si>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</si>
  <si>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</si>
  <si>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</si>
  <si>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</si>
  <si>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</si>
  <si>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</si>
  <si>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</si>
  <si>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</si>
  <si>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</si>
  <si>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</si>
  <si>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</si>
  <si>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</si>
  <si>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</si>
  <si>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</si>
  <si>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</si>
  <si>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</si>
  <si>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</si>
  <si>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</si>
  <si>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</si>
  <si>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</si>
  <si>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</si>
  <si>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</si>
  <si>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</si>
  <si>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</si>
  <si>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</si>
  <si>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</si>
  <si>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</si>
  <si>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</si>
  <si>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</si>
  <si>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</si>
  <si>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</si>
  <si>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</si>
  <si>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</si>
  <si>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</si>
  <si>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</si>
  <si>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</si>
  <si>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</si>
  <si>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</si>
  <si>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</si>
  <si>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</si>
  <si>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</si>
  <si>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</si>
  <si>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</si>
  <si>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</si>
  <si>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</si>
  <si>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</si>
  <si>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</si>
  <si>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</si>
  <si>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</si>
  <si>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</si>
  <si>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</si>
  <si>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</si>
  <si>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</si>
  <si>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</si>
  <si>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</si>
  <si>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</si>
  <si>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</si>
  <si>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</si>
  <si>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</si>
  <si>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</si>
  <si>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</si>
  <si>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</si>
  <si>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</si>
  <si>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</si>
  <si>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</si>
  <si>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</si>
  <si>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</si>
  <si>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</si>
  <si>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</si>
  <si>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</si>
  <si>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</si>
  <si>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</si>
  <si>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</si>
  <si>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</si>
  <si>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</si>
  <si>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</si>
  <si>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</si>
  <si>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</si>
  <si>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</si>
  <si>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</si>
  <si>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</si>
  <si>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</si>
  <si>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</si>
  <si>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</si>
  <si>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</si>
  <si>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</si>
  <si>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</si>
  <si>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</si>
  <si>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</si>
  <si>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</si>
  <si>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</si>
  <si>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</si>
  <si>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</si>
  <si>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</si>
  <si>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</si>
  <si>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</si>
  <si>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</si>
  <si>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</si>
  <si>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</si>
  <si>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</si>
  <si>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</si>
  <si>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</si>
  <si>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</si>
  <si>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</si>
  <si>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</si>
  <si>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</si>
  <si>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</si>
  <si>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</si>
  <si>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</si>
  <si>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</si>
  <si>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</si>
  <si>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</si>
  <si>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</si>
  <si>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</si>
  <si>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</si>
  <si>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</si>
  <si>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</si>
  <si>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</si>
  <si>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</si>
  <si>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</si>
  <si>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</si>
  <si>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</si>
  <si>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</si>
  <si>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</si>
  <si>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</si>
  <si>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</si>
  <si>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</si>
  <si>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</si>
  <si>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</si>
  <si>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</si>
  <si>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</si>
  <si>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</si>
  <si>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</si>
  <si>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</si>
  <si>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</si>
  <si>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</si>
  <si>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</si>
  <si>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</si>
  <si>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</si>
  <si>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</si>
  <si>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</si>
  <si>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</si>
  <si>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</si>
  <si>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</si>
  <si>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</si>
  <si>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</si>
  <si>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</si>
  <si>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</si>
  <si>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</si>
  <si>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</si>
  <si>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</si>
  <si>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</si>
  <si>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</si>
  <si>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</si>
  <si>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</si>
  <si>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</si>
  <si>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</si>
  <si>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</si>
  <si>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</si>
  <si>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</si>
  <si>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</si>
  <si>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</si>
  <si>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</si>
  <si>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</si>
  <si>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</si>
  <si>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</si>
  <si>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</si>
  <si>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</si>
  <si>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</si>
  <si>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</si>
  <si>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</si>
  <si>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</si>
  <si>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</si>
  <si>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</si>
  <si>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</si>
  <si>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</si>
  <si>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</si>
  <si>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</si>
  <si>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</si>
  <si>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</si>
  <si>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</si>
  <si>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</si>
  <si>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</si>
  <si>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</si>
  <si>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</si>
  <si>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</si>
  <si>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</si>
  <si>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</si>
  <si>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</si>
  <si>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</si>
  <si>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</si>
  <si>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</si>
  <si>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</si>
  <si>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</si>
  <si>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</si>
  <si>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</si>
  <si>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</si>
  <si>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</si>
  <si>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</si>
  <si>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</si>
  <si>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</si>
  <si>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</si>
  <si>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</si>
  <si>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</si>
  <si>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</si>
  <si>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</si>
  <si>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</si>
  <si>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</si>
  <si>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</si>
  <si>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</si>
  <si>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</si>
  <si>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</si>
  <si>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</si>
  <si>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</si>
  <si>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</si>
  <si>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</si>
  <si>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</si>
  <si>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</si>
  <si>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</si>
  <si>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</si>
  <si>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</si>
  <si>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</si>
  <si>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</si>
  <si>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</si>
  <si>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</si>
  <si>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</si>
  <si>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</si>
  <si>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</si>
  <si>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</si>
  <si>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</si>
  <si>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</si>
  <si>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</si>
  <si>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</si>
  <si>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</si>
  <si>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</si>
  <si>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</si>
  <si>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</si>
  <si>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</si>
  <si>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</si>
  <si>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</si>
  <si>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</si>
  <si>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</si>
  <si>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</si>
  <si>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</si>
  <si>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</si>
  <si>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</si>
  <si>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</si>
  <si>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</si>
  <si>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</si>
  <si>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</si>
  <si>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</si>
  <si>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</si>
  <si>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</si>
  <si>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</si>
  <si>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</si>
  <si>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</si>
  <si>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</si>
  <si>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</si>
  <si>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</si>
  <si>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</si>
  <si>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</si>
  <si>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</si>
  <si>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</si>
  <si>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</si>
  <si>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</si>
  <si>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</si>
  <si>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</si>
  <si>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</si>
  <si>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</si>
  <si>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</si>
  <si>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</si>
  <si>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</si>
  <si>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</si>
  <si>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</si>
  <si>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</si>
  <si>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</si>
  <si>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</si>
  <si>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</si>
  <si>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</si>
  <si>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</si>
  <si>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</si>
  <si>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</si>
  <si>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</si>
  <si>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</si>
  <si>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</si>
  <si>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</si>
  <si>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</si>
  <si>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</si>
  <si>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</si>
  <si>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</si>
  <si>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</si>
  <si>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</si>
  <si>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</si>
  <si>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</si>
  <si>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</si>
  <si>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</si>
  <si>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</si>
  <si>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</si>
  <si>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</si>
  <si>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</si>
  <si>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</si>
  <si>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</si>
  <si>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</si>
  <si>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</si>
  <si>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</si>
  <si>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</si>
  <si>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</si>
  <si>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</si>
  <si>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</si>
  <si>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</si>
  <si>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</si>
  <si>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</si>
  <si>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</si>
  <si>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</si>
  <si>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</si>
  <si>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</si>
  <si>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</si>
  <si>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</si>
  <si>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</si>
  <si>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</si>
  <si>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</si>
  <si>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</si>
  <si>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</si>
  <si>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</si>
  <si>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</si>
  <si>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</si>
  <si>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</si>
  <si>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</si>
  <si>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</si>
  <si>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</si>
  <si>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</si>
  <si>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</si>
  <si>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</si>
  <si>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</si>
  <si>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</si>
  <si>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</si>
  <si>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</si>
  <si>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</si>
  <si>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</si>
  <si>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</si>
  <si>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</si>
  <si>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</si>
  <si>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</si>
  <si>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</si>
  <si>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</si>
  <si>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</si>
  <si>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</si>
  <si>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</si>
  <si>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</si>
  <si>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</si>
  <si>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</si>
  <si>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</si>
  <si>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</si>
  <si>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</si>
  <si>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</si>
  <si>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</si>
  <si>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</si>
  <si>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</si>
  <si>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</si>
  <si>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</si>
  <si>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</si>
  <si>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</si>
  <si>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</si>
  <si>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</si>
  <si>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</si>
  <si>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</si>
  <si>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</si>
  <si>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</si>
  <si>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</si>
  <si>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</si>
  <si>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</si>
  <si>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</si>
  <si>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</si>
  <si>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</si>
  <si>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</si>
  <si>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</si>
  <si>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</si>
  <si>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</si>
  <si>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</si>
  <si>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</si>
  <si>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</si>
  <si>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</si>
  <si>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</si>
  <si>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</si>
  <si>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</si>
  <si>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</si>
  <si>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</si>
  <si>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</si>
  <si>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</si>
  <si>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</si>
  <si>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</si>
  <si>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</si>
  <si>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</si>
  <si>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</si>
  <si>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</si>
  <si>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</si>
  <si>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</si>
  <si>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</si>
  <si>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</si>
  <si>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</si>
  <si>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</si>
  <si>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</si>
  <si>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</si>
  <si>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</si>
  <si>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</si>
  <si>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</si>
  <si>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</si>
  <si>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</si>
  <si>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</si>
  <si>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</si>
  <si>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</si>
  <si>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</si>
  <si>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</si>
  <si>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</si>
  <si>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</si>
  <si>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</si>
  <si>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</si>
  <si>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</si>
  <si>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</si>
  <si>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</si>
  <si>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</si>
  <si>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</si>
  <si>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</si>
  <si>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</si>
  <si>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</si>
  <si>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</si>
  <si>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</si>
  <si>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</si>
  <si>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</si>
  <si>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</si>
  <si>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</si>
  <si>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</si>
  <si>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</si>
  <si>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</si>
  <si>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</si>
  <si>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</si>
  <si>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</si>
  <si>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</si>
  <si>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</si>
  <si>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</si>
  <si>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</si>
  <si>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</si>
  <si>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</si>
  <si>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</si>
  <si>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</si>
  <si>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</si>
  <si>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</si>
  <si>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</si>
  <si>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</si>
  <si>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</si>
  <si>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</si>
  <si>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</si>
  <si>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</si>
  <si>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</si>
  <si>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</si>
  <si>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</si>
  <si>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</si>
  <si>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</si>
  <si>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</si>
  <si>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</si>
  <si>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</si>
  <si>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</si>
  <si>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</si>
  <si>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</si>
  <si>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</si>
  <si>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</si>
  <si>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</si>
  <si>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</si>
  <si>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</si>
  <si>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</si>
  <si>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</si>
  <si>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</si>
  <si>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</si>
  <si>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</si>
  <si>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</si>
  <si>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</si>
  <si>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</si>
  <si>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</si>
  <si>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</si>
  <si>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</si>
  <si>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</si>
  <si>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</si>
  <si>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</si>
  <si>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</si>
  <si>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</si>
  <si>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</si>
  <si>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</si>
  <si>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</si>
  <si>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</si>
  <si>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</si>
  <si>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</si>
  <si>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</si>
  <si>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</si>
  <si>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</si>
  <si>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</si>
  <si>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</si>
  <si>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</si>
  <si>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</si>
  <si>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</si>
  <si>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</si>
  <si>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</si>
  <si>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</si>
  <si>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</si>
  <si>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</si>
  <si>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</si>
  <si>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</si>
  <si>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</si>
  <si>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</si>
  <si>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</si>
  <si>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</si>
  <si>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</si>
  <si>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</si>
  <si>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</si>
  <si>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</si>
  <si>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</si>
  <si>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</si>
  <si>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</si>
  <si>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</si>
  <si>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</si>
  <si>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</si>
  <si>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</si>
  <si>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</si>
  <si>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</si>
  <si>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</si>
  <si>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</si>
  <si>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</si>
  <si>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</si>
  <si>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</si>
  <si>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</si>
  <si>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</si>
  <si>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</si>
  <si>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</si>
  <si>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</si>
  <si>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</si>
  <si>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</si>
  <si>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</si>
  <si>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</si>
  <si>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</si>
  <si>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</si>
  <si>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</si>
  <si>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</si>
  <si>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</si>
  <si>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</si>
  <si>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</si>
  <si>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</si>
  <si>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</si>
  <si>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</si>
  <si>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</si>
  <si>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</si>
  <si>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</si>
  <si>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</si>
  <si>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</si>
  <si>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</si>
  <si>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</si>
  <si>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</si>
  <si>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</si>
  <si>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</si>
  <si>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</si>
  <si>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</si>
  <si>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</si>
  <si>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</si>
  <si>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</si>
  <si>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</si>
  <si>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</si>
  <si>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</si>
  <si>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</si>
  <si>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</si>
  <si>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</si>
  <si>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</si>
  <si>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</si>
  <si>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</si>
  <si>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</si>
  <si>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</si>
  <si>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</si>
  <si>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</si>
  <si>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</si>
  <si>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</si>
  <si>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</si>
  <si>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</si>
  <si>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</si>
  <si>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</si>
  <si>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</si>
  <si>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</si>
  <si>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</si>
  <si>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</si>
  <si>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</si>
  <si>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</si>
  <si>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</si>
  <si>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</si>
  <si>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</si>
  <si>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</si>
  <si>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</si>
  <si>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</si>
  <si>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</si>
  <si>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</si>
  <si>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</si>
  <si>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</si>
  <si>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</si>
  <si>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</si>
  <si>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</si>
  <si>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</si>
  <si>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</si>
  <si>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</si>
  <si>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</si>
  <si>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</si>
  <si>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</si>
  <si>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</si>
  <si>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</si>
  <si>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</si>
  <si>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</si>
  <si>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</si>
  <si>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</si>
  <si>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</si>
  <si>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</si>
  <si>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</si>
  <si>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</si>
  <si>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</si>
  <si>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</si>
  <si>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</si>
  <si>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</si>
  <si>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</si>
  <si>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</si>
  <si>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</si>
  <si>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</si>
  <si>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</si>
  <si>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</si>
  <si>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</si>
  <si>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</si>
  <si>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</si>
  <si>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</si>
  <si>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</si>
  <si>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</si>
  <si>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</si>
  <si>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</si>
  <si>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</si>
  <si>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</si>
  <si>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</si>
  <si>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</si>
  <si>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</si>
  <si>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</si>
  <si>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</si>
  <si>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</si>
  <si>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</si>
  <si>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</si>
  <si>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</si>
  <si>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</si>
  <si>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</si>
  <si>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</si>
  <si>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</si>
  <si>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</si>
  <si>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</si>
  <si>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</si>
  <si>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</si>
  <si>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</si>
  <si>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</si>
  <si>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</si>
  <si>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</si>
  <si>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</si>
  <si>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</si>
  <si>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</si>
  <si>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</si>
  <si>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</si>
  <si>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</si>
  <si>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</si>
  <si>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</si>
  <si>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</si>
  <si>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</si>
  <si>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</si>
  <si>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</si>
  <si>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</si>
  <si>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</si>
  <si>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</si>
  <si>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</si>
  <si>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</si>
  <si>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</si>
  <si>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</si>
  <si>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</si>
  <si>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</si>
  <si>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</si>
  <si>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</si>
  <si>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</si>
  <si>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</si>
  <si>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</si>
  <si>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</si>
  <si>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</si>
  <si>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</si>
  <si>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</si>
  <si>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</si>
  <si>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</si>
  <si>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</si>
  <si>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</si>
  <si>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</si>
  <si>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</si>
  <si>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</si>
  <si>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</si>
  <si>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</si>
  <si>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</si>
  <si>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</si>
  <si>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</si>
  <si>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</si>
  <si>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</si>
  <si>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</si>
  <si>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</si>
  <si>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</si>
  <si>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</si>
  <si>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</si>
  <si>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</si>
  <si>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</si>
  <si>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</si>
  <si>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</si>
  <si>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</si>
  <si>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</si>
  <si>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</si>
  <si>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</si>
  <si>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</si>
  <si>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</si>
  <si>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</si>
  <si>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</si>
  <si>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</si>
  <si>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</si>
  <si>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</si>
  <si>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</si>
  <si>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</si>
  <si>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</si>
  <si>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</si>
  <si>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</si>
  <si>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</si>
  <si>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</si>
  <si>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</si>
  <si>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</si>
  <si>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</si>
  <si>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</si>
  <si>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</si>
  <si>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</si>
  <si>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</si>
  <si>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</si>
  <si>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</si>
  <si>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</si>
  <si>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</si>
  <si>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</si>
  <si>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</si>
  <si>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</si>
  <si>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</si>
  <si>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</si>
  <si>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</si>
  <si>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</si>
  <si>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</si>
  <si>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</si>
  <si>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</si>
  <si>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</si>
  <si>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</si>
  <si>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</si>
  <si>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</si>
  <si>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</si>
  <si>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</si>
  <si>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</si>
  <si>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</si>
  <si>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</si>
  <si>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</si>
  <si>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</si>
  <si>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</si>
  <si>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</si>
  <si>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</si>
  <si>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</si>
  <si>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</si>
  <si>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</si>
  <si>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</si>
  <si>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</si>
  <si>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</si>
  <si>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</si>
  <si>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</si>
  <si>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</si>
  <si>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</si>
  <si>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</si>
  <si>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</si>
  <si>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</si>
  <si>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</si>
  <si>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</si>
  <si>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</si>
  <si>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</si>
  <si>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</si>
  <si>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</si>
  <si>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</si>
  <si>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</si>
  <si>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</si>
  <si>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</si>
  <si>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</si>
  <si>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</si>
  <si>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</si>
  <si>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</si>
  <si>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</si>
  <si>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</si>
  <si>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</si>
  <si>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</si>
  <si>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</si>
  <si>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</si>
  <si>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</si>
  <si>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</si>
  <si>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</si>
  <si>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</si>
  <si>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</si>
  <si>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</si>
  <si>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</si>
  <si>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</si>
  <si>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</si>
  <si>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</si>
  <si>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</si>
  <si>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</si>
  <si>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</si>
  <si>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</si>
  <si>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</si>
  <si>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</si>
  <si>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</si>
  <si>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</si>
  <si>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</si>
  <si>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</si>
  <si>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</si>
  <si>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</si>
  <si>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</si>
  <si>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</si>
  <si>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</si>
  <si>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</si>
  <si>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</si>
  <si>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</si>
  <si>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</si>
  <si>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</si>
  <si>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</si>
  <si>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</si>
  <si>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</si>
  <si>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</si>
  <si>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</si>
  <si>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</si>
  <si>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</si>
  <si>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</si>
  <si>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</si>
  <si>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</si>
  <si>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</si>
  <si>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</si>
  <si>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</si>
  <si>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</si>
  <si>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</si>
  <si>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</si>
  <si>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</si>
  <si>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</si>
  <si>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</si>
  <si>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</si>
  <si>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</si>
  <si>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</si>
  <si>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</si>
  <si>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</si>
  <si>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</si>
  <si>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</si>
  <si>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</si>
  <si>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</si>
  <si>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</si>
  <si>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</si>
  <si>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</si>
  <si>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</si>
  <si>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</si>
  <si>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</si>
  <si>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</si>
  <si>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</si>
  <si>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</si>
  <si>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</si>
  <si>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</si>
  <si>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</si>
  <si>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</si>
  <si>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</si>
  <si>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</si>
  <si>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</si>
  <si>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</si>
  <si>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</si>
  <si>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</si>
  <si>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</si>
  <si>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</si>
  <si>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</si>
  <si>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</si>
  <si>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</si>
  <si>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</si>
  <si>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</si>
  <si>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</si>
  <si>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</si>
  <si>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</si>
  <si>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</si>
  <si>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</si>
  <si>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</si>
  <si>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</si>
  <si>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</si>
  <si>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</si>
  <si>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</si>
  <si>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</si>
  <si>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</si>
  <si>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</si>
  <si>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</si>
  <si>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</si>
  <si>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</si>
  <si>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</si>
  <si>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</si>
  <si>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</si>
  <si>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</si>
  <si>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</si>
  <si>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</si>
  <si>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</si>
  <si>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</si>
  <si>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</si>
  <si>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</si>
  <si>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</si>
  <si>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</si>
  <si>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</si>
  <si>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</si>
  <si>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</si>
  <si>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</si>
  <si>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</si>
  <si>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</si>
  <si>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</si>
  <si>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</si>
  <si>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</si>
  <si>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</si>
  <si>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</si>
  <si>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</si>
  <si>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</si>
  <si>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</si>
  <si>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</si>
  <si>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</si>
  <si>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</si>
  <si>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</si>
  <si>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</si>
  <si>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</si>
  <si>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</si>
  <si>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</si>
  <si>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</si>
  <si>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</si>
  <si>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</si>
  <si>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</si>
  <si>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</si>
  <si>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</si>
  <si>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</si>
  <si>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</si>
  <si>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</si>
  <si>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</si>
  <si>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</si>
  <si>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</si>
  <si>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</si>
  <si>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</si>
  <si>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</si>
  <si>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</si>
  <si>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</si>
  <si>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</si>
  <si>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</si>
  <si>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</si>
  <si>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</si>
  <si>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</si>
  <si>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</si>
  <si>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</si>
  <si>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</si>
  <si>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</si>
  <si>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</si>
  <si>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</si>
  <si>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</si>
  <si>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</si>
  <si>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</si>
  <si>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</si>
  <si>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</si>
  <si>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</si>
  <si>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</si>
  <si>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</si>
  <si>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</si>
  <si>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</si>
  <si>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</si>
  <si>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</si>
  <si>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</si>
  <si>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</si>
  <si>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</si>
  <si>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</si>
  <si>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</si>
  <si>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</si>
  <si>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</si>
  <si>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</si>
  <si>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</si>
  <si>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</si>
  <si>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</si>
  <si>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</si>
  <si>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</si>
  <si>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</si>
  <si>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</si>
  <si>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</si>
  <si>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</si>
  <si>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</si>
  <si>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</si>
  <si>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</si>
  <si>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</si>
  <si>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</si>
  <si>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</si>
  <si>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</si>
  <si>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</si>
  <si>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</si>
  <si>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</si>
  <si>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</si>
  <si>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</si>
  <si>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</si>
  <si>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</si>
  <si>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</si>
  <si>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</si>
  <si>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</si>
  <si>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</si>
  <si>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</si>
  <si>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</si>
  <si>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</si>
  <si>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</si>
  <si>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</si>
  <si>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</si>
  <si>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</si>
  <si>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</si>
  <si>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</si>
  <si>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</si>
  <si>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</si>
  <si>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</si>
  <si>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</si>
  <si>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</si>
  <si>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</si>
  <si>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</si>
  <si>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</si>
  <si>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</si>
  <si>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</si>
  <si>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</si>
  <si>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</si>
  <si>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</si>
  <si>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</si>
  <si>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</si>
  <si>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</si>
  <si>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</si>
  <si>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</si>
  <si>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</si>
  <si>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</si>
  <si>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</si>
  <si>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</si>
  <si>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</si>
  <si>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</si>
  <si>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</si>
  <si>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</si>
  <si>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</si>
  <si>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</si>
  <si>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</si>
  <si>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</si>
  <si>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</si>
  <si>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</si>
  <si>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</si>
  <si>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</si>
  <si>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</si>
  <si>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</si>
  <si>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</si>
  <si>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</si>
  <si>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</si>
  <si>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</si>
  <si>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</si>
  <si>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</si>
  <si>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</si>
  <si>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</si>
  <si>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</si>
  <si>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</si>
  <si>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</si>
  <si>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</si>
  <si>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</si>
  <si>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</si>
  <si>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</si>
  <si>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</si>
  <si>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</si>
  <si>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</si>
  <si>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</si>
  <si>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</si>
  <si>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</si>
  <si>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</si>
  <si>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</si>
  <si>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</si>
  <si>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</si>
  <si>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</si>
  <si>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</si>
  <si>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</si>
  <si>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</si>
  <si>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</si>
  <si>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</si>
  <si>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</si>
  <si>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</si>
  <si>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</si>
  <si>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</si>
  <si>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</si>
  <si>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</si>
  <si>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</si>
  <si>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</si>
  <si>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</si>
  <si>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</si>
  <si>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</si>
  <si>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</si>
  <si>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</si>
  <si>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</si>
  <si>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</si>
  <si>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</si>
  <si>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</si>
  <si>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</si>
  <si>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</si>
  <si>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</si>
  <si>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</si>
  <si>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</si>
  <si>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</si>
  <si>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</si>
  <si>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</si>
  <si>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</si>
  <si>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</si>
  <si>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</si>
  <si>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</si>
  <si>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</si>
  <si>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</si>
  <si>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</si>
  <si>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</si>
  <si>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</si>
  <si>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</si>
  <si>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</si>
  <si>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</si>
  <si>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</si>
  <si>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</si>
  <si>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</si>
  <si>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</si>
  <si>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</si>
  <si>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</si>
  <si>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</si>
  <si>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</si>
  <si>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</si>
  <si>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</si>
  <si>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</si>
  <si>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</si>
  <si>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</si>
  <si>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</si>
  <si>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</si>
  <si>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</si>
  <si>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</si>
  <si>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</si>
  <si>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</si>
  <si>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</si>
  <si>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</si>
  <si>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</si>
  <si>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</si>
  <si>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</si>
  <si>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</si>
  <si>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</si>
  <si>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</si>
  <si>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</si>
  <si>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</si>
  <si>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</si>
  <si>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</si>
  <si>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</si>
  <si>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</si>
  <si>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</si>
  <si>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</si>
  <si>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</si>
  <si>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</si>
  <si>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</si>
  <si>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</si>
  <si>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</si>
  <si>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</si>
  <si>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</si>
  <si>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</si>
  <si>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</si>
  <si>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</si>
  <si>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</si>
  <si>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</si>
  <si>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</si>
  <si>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</si>
  <si>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</si>
  <si>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</si>
  <si>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</si>
  <si>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</si>
  <si>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</si>
  <si>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</si>
  <si>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</si>
  <si>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</si>
  <si>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</si>
  <si>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</si>
  <si>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</si>
  <si>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</si>
  <si>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</si>
  <si>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</si>
  <si>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</si>
  <si>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</si>
  <si>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</si>
  <si>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</si>
  <si>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</si>
  <si>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</si>
  <si>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</si>
  <si>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</si>
  <si>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</si>
  <si>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</si>
  <si>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</si>
  <si>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</si>
  <si>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</si>
  <si>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</si>
  <si>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</si>
  <si>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</si>
  <si>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</si>
  <si>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</si>
  <si>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</si>
  <si>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</si>
  <si>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</si>
  <si>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</si>
  <si>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</si>
  <si>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</si>
  <si>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</si>
  <si>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</si>
  <si>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</si>
  <si>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</si>
  <si>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</si>
  <si>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</si>
  <si>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</si>
  <si>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</si>
  <si>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</si>
  <si>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</si>
  <si>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</si>
  <si>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</si>
  <si>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</si>
  <si>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</si>
  <si>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</si>
  <si>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</si>
  <si>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</si>
  <si>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</si>
  <si>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</si>
  <si>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</si>
  <si>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</si>
  <si>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</si>
  <si>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</si>
  <si>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</si>
  <si>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</si>
  <si>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</si>
  <si>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</si>
  <si>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</si>
  <si>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</si>
  <si>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</si>
  <si>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</si>
  <si>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</si>
  <si>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</si>
  <si>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</si>
  <si>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</si>
  <si>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</si>
  <si>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</si>
  <si>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</si>
  <si>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</si>
  <si>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</si>
  <si>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</si>
  <si>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</si>
  <si>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</si>
  <si>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</si>
  <si>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</si>
  <si>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</si>
  <si>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</si>
  <si>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</si>
  <si>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</si>
  <si>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</si>
  <si>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</si>
  <si>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</si>
  <si>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</si>
  <si>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</si>
  <si>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</si>
  <si>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</si>
  <si>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</si>
  <si>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</si>
  <si>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</si>
  <si>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</si>
  <si>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</si>
  <si>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</si>
  <si>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</si>
  <si>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</si>
  <si>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</si>
  <si>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</si>
  <si>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</si>
  <si>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</si>
  <si>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</si>
  <si>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</si>
  <si>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</si>
  <si>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</si>
  <si>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</si>
  <si>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</si>
  <si>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</si>
  <si>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</si>
  <si>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</si>
  <si>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</si>
  <si>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</si>
  <si>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</si>
  <si>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</si>
  <si>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</si>
  <si>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</si>
  <si>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</si>
  <si>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</si>
  <si>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</si>
  <si>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</si>
  <si>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</si>
  <si>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</si>
  <si>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</si>
  <si>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</si>
  <si>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</si>
  <si>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</si>
  <si>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</si>
  <si>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</si>
  <si>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</si>
  <si>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</si>
  <si>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</si>
  <si>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</si>
  <si>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</si>
  <si>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</si>
  <si>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</si>
  <si>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</si>
  <si>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</si>
  <si>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</si>
  <si>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</si>
  <si>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</si>
  <si>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</si>
  <si>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</si>
  <si>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</si>
  <si>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</si>
  <si>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</si>
  <si>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</si>
  <si>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</si>
  <si>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</si>
  <si>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</si>
  <si>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</si>
  <si>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</si>
  <si>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</si>
  <si>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</si>
  <si>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</si>
  <si>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</si>
  <si>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</si>
  <si>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</si>
  <si>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</si>
  <si>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</si>
  <si>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</si>
  <si>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</si>
  <si>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</si>
  <si>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</si>
  <si>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</si>
  <si>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</si>
  <si>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</si>
  <si>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</si>
  <si>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</si>
  <si>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</si>
  <si>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</si>
  <si>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</si>
  <si>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</si>
  <si>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</si>
  <si>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</si>
  <si>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</si>
  <si>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</si>
  <si>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</si>
  <si>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</si>
  <si>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</si>
  <si>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</si>
  <si>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</si>
  <si>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</si>
  <si>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</si>
  <si>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</si>
  <si>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</si>
  <si>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</si>
  <si>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</si>
  <si>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</si>
  <si>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</si>
  <si>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</si>
  <si>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</si>
  <si>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</si>
  <si>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</si>
  <si>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</si>
  <si>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</si>
  <si>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</si>
  <si>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</si>
  <si>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</si>
  <si>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</si>
  <si>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</si>
  <si>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</si>
  <si>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</si>
  <si>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</si>
  <si>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</si>
  <si>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</si>
  <si>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</si>
  <si>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</si>
  <si>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</si>
  <si>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</si>
  <si>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</si>
  <si>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</si>
  <si>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</si>
  <si>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</si>
  <si>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</si>
  <si>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</si>
  <si>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</si>
  <si>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</si>
  <si>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</si>
  <si>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</si>
  <si>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</si>
  <si>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</si>
  <si>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</si>
  <si>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</si>
  <si>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</si>
  <si>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</si>
  <si>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</si>
  <si>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</si>
  <si>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</si>
  <si>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</si>
  <si>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</si>
  <si>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</si>
  <si>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</si>
  <si>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</si>
  <si>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</si>
  <si>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</si>
  <si>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</si>
  <si>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</si>
  <si>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</si>
  <si>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</si>
  <si>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</si>
  <si>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</si>
  <si>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</si>
  <si>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</si>
  <si>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</si>
  <si>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</si>
  <si>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</si>
  <si>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</si>
  <si>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</si>
  <si>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</si>
  <si>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</si>
  <si>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</si>
  <si>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</si>
  <si>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</si>
  <si>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</si>
  <si>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</si>
  <si>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</si>
  <si>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</si>
  <si>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</si>
  <si>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</si>
  <si>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</si>
  <si>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</si>
  <si>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</si>
  <si>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</si>
  <si>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</si>
  <si>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</si>
  <si>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</si>
  <si>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</si>
  <si>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</si>
  <si>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</si>
  <si>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</si>
  <si>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</si>
  <si>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</si>
  <si>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</si>
  <si>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</si>
  <si>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</si>
  <si>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</si>
  <si>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</si>
  <si>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</si>
  <si>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</si>
  <si>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</si>
  <si>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</si>
  <si>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</si>
  <si>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</si>
  <si>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</si>
  <si>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</si>
  <si>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</si>
  <si>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</si>
  <si>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</si>
  <si>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</si>
  <si>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</si>
  <si>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</si>
  <si>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</si>
  <si>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</si>
  <si>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</si>
  <si>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</si>
  <si>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</si>
  <si>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</si>
  <si>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</si>
  <si>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</si>
  <si>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</si>
  <si>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</si>
  <si>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</si>
  <si>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</si>
  <si>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</si>
  <si>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</si>
  <si>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</si>
  <si>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</si>
  <si>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</si>
  <si>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</si>
  <si>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</si>
  <si>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</si>
  <si>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</si>
  <si>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</si>
  <si>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</si>
  <si>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</si>
  <si>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</si>
  <si>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</si>
  <si>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</si>
  <si>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</si>
  <si>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</si>
  <si>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</si>
  <si>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</si>
  <si>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</si>
  <si>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</si>
  <si>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</si>
  <si>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</si>
  <si>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</si>
  <si>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</si>
  <si>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</si>
  <si>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</si>
  <si>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</si>
  <si>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</si>
  <si>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</si>
  <si>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</si>
  <si>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</si>
  <si>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</si>
  <si>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</si>
  <si>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</si>
  <si>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</si>
  <si>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</si>
  <si>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</si>
  <si>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</si>
  <si>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</si>
  <si>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</si>
  <si>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</si>
  <si>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</si>
  <si>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</si>
  <si>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</si>
  <si>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</si>
  <si>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</si>
  <si>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</si>
  <si>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</si>
  <si>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</si>
  <si>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</si>
  <si>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</si>
  <si>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</si>
  <si>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</si>
  <si>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</si>
  <si>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</si>
  <si>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</si>
  <si>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</si>
  <si>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</si>
  <si>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</si>
  <si>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</si>
  <si>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</si>
  <si>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</si>
  <si>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</si>
  <si>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</si>
  <si>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</si>
  <si>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</si>
  <si>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</si>
  <si>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</si>
  <si>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</si>
  <si>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</si>
  <si>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</si>
  <si>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</si>
  <si>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</si>
  <si>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</si>
  <si>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</si>
  <si>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</si>
  <si>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</si>
  <si>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</si>
  <si>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</si>
  <si>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</si>
  <si>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</si>
  <si>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</si>
  <si>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</si>
  <si>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</si>
  <si>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</si>
  <si>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</si>
  <si>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</si>
  <si>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</si>
  <si>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</si>
  <si>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</si>
  <si>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</si>
  <si>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</si>
  <si>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</si>
  <si>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</si>
  <si>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</si>
  <si>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</si>
  <si>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</si>
  <si>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</si>
  <si>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</si>
  <si>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</si>
  <si>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</si>
  <si>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</si>
  <si>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</si>
  <si>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</si>
  <si>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</si>
  <si>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</si>
  <si>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</si>
  <si>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</si>
  <si>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</si>
  <si>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</si>
  <si>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</si>
  <si>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</si>
  <si>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</si>
  <si>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</si>
  <si>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</si>
  <si>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</si>
  <si>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</si>
  <si>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</si>
  <si>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</si>
  <si>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</si>
  <si>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</si>
  <si>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</si>
  <si>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</si>
  <si>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</si>
  <si>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</si>
  <si>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</si>
  <si>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</si>
  <si>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</si>
  <si>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</si>
  <si>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</si>
  <si>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</si>
  <si>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</si>
  <si>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</si>
  <si>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</si>
  <si>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</si>
  <si>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</si>
  <si>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</si>
  <si>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</si>
  <si>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</si>
  <si>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</si>
  <si>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</si>
  <si>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</si>
  <si>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</si>
  <si>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</si>
  <si>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</si>
  <si>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</si>
  <si>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</si>
  <si>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</si>
  <si>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</si>
  <si>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</si>
  <si>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</si>
  <si>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</si>
  <si>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</si>
  <si>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</si>
  <si>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</si>
  <si>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</si>
  <si>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</si>
  <si>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</si>
  <si>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</si>
  <si>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</si>
  <si>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</si>
  <si>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</si>
  <si>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</si>
  <si>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</si>
  <si>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</si>
  <si>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</si>
  <si>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</si>
  <si>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</si>
  <si>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</si>
  <si>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</si>
  <si>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</si>
  <si>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</si>
  <si>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</si>
  <si>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</si>
  <si>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</si>
  <si>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</si>
  <si>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</si>
  <si>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</si>
  <si>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</si>
  <si>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</si>
  <si>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</si>
  <si>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</si>
  <si>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</si>
  <si>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</si>
  <si>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</si>
  <si>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</si>
  <si>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</si>
  <si>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</si>
  <si>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</si>
  <si>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</si>
  <si>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</si>
  <si>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</si>
  <si>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</si>
  <si>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</si>
  <si>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</si>
  <si>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</si>
  <si>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</si>
  <si>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</si>
  <si>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</si>
  <si>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</si>
  <si>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</si>
  <si>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</si>
  <si>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</si>
  <si>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</si>
  <si>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</si>
  <si>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</si>
  <si>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</si>
  <si>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</si>
  <si>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</si>
  <si>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</si>
  <si>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</si>
  <si>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</si>
  <si>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</si>
  <si>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</si>
  <si>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</si>
  <si>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</si>
  <si>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</si>
  <si>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</si>
  <si>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</si>
  <si>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</si>
  <si>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</si>
  <si>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</si>
  <si>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</si>
  <si>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</si>
  <si>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</si>
  <si>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</si>
  <si>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</si>
  <si>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</si>
  <si>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</si>
  <si>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</si>
  <si>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</si>
  <si>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</si>
  <si>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</si>
  <si>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</si>
  <si>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</si>
  <si>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</si>
  <si>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</si>
  <si>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</si>
  <si>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</si>
  <si>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</si>
  <si>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</si>
  <si>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</si>
  <si>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</si>
  <si>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</si>
  <si>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</si>
  <si>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</si>
  <si>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</si>
  <si>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</si>
  <si>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</si>
  <si>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</si>
  <si>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</si>
  <si>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</si>
  <si>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</si>
  <si>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</si>
  <si>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</si>
  <si>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</si>
  <si>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</si>
  <si>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</si>
  <si>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</si>
  <si>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</si>
  <si>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</si>
  <si>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</si>
  <si>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</si>
  <si>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</si>
  <si>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</si>
  <si>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</si>
  <si>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</si>
  <si>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</si>
  <si>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</si>
  <si>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</si>
  <si>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</si>
  <si>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</si>
  <si>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</si>
  <si>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</si>
  <si>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</si>
  <si>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</si>
  <si>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</si>
  <si>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</si>
  <si>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</si>
  <si>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</si>
  <si>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</si>
  <si>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</si>
  <si>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</si>
  <si>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</si>
  <si>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</si>
  <si>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</si>
  <si>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</si>
  <si>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</si>
  <si>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</si>
  <si>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</si>
  <si>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</si>
  <si>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</si>
  <si>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</si>
  <si>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</si>
  <si>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</si>
  <si>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</si>
  <si>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</si>
  <si>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</si>
  <si>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</si>
  <si>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</si>
  <si>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</si>
  <si>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</si>
  <si>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</si>
  <si>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</si>
  <si>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</si>
  <si>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</si>
  <si>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</si>
  <si>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</si>
  <si>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</si>
  <si>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</si>
  <si>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</si>
  <si>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</si>
  <si>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</si>
  <si>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</si>
  <si>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</si>
  <si>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</si>
  <si>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</si>
  <si>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</si>
  <si>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</si>
  <si>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</si>
  <si>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</si>
  <si>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</si>
  <si>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</si>
  <si>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</si>
  <si>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</si>
  <si>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</si>
  <si>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</si>
  <si>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</si>
  <si>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</si>
  <si>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</si>
  <si>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</si>
  <si>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</si>
  <si>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</si>
  <si>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</si>
  <si>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</si>
  <si>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</si>
  <si>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</si>
  <si>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</si>
  <si>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</si>
  <si>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</si>
  <si>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</si>
  <si>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</si>
  <si>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</si>
  <si>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</si>
  <si>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</si>
  <si>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</si>
  <si>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</si>
  <si>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</si>
  <si>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</si>
  <si>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</si>
  <si>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</si>
  <si>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</si>
  <si>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</si>
  <si>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</si>
  <si>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</si>
  <si>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</si>
  <si>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</si>
  <si>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</si>
  <si>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</si>
  <si>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</si>
  <si>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</si>
  <si>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</si>
  <si>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</si>
  <si>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</si>
  <si>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</si>
  <si>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</si>
  <si>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</si>
  <si>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</si>
  <si>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</si>
  <si>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</si>
  <si>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</si>
  <si>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</si>
  <si>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</si>
  <si>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</si>
  <si>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</si>
  <si>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</si>
  <si>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</si>
  <si>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</si>
  <si>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</si>
  <si>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</si>
  <si>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</si>
  <si>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</si>
  <si>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</si>
  <si>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</si>
  <si>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</si>
  <si>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</si>
  <si>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</si>
  <si>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</si>
  <si>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</si>
  <si>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</si>
  <si>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</si>
  <si>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</si>
  <si>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</si>
  <si>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</si>
  <si>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</si>
  <si>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</si>
  <si>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</si>
  <si>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</si>
  <si>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</si>
  <si>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</si>
  <si>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</si>
  <si>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</si>
  <si>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</si>
  <si>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</si>
  <si>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</si>
  <si>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</si>
  <si>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</si>
  <si>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</si>
  <si>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</si>
  <si>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</si>
  <si>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</si>
  <si>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</si>
  <si>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</si>
  <si>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</si>
  <si>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</si>
  <si>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</si>
  <si>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</si>
  <si>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</si>
  <si>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</si>
  <si>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</si>
  <si>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</si>
  <si>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</si>
  <si>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</si>
  <si>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</si>
  <si>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</si>
  <si>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</si>
  <si>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</si>
  <si>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</si>
  <si>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</si>
  <si>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</si>
  <si>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</si>
  <si>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</si>
  <si>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</si>
  <si>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</si>
  <si>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</si>
  <si>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</si>
  <si>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</si>
  <si>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</si>
  <si>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</si>
  <si>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</si>
  <si>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</si>
  <si>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</si>
  <si>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</si>
  <si>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</si>
  <si>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</si>
  <si>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</si>
  <si>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</si>
  <si>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</si>
  <si>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</si>
  <si>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</si>
  <si>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</si>
  <si>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</si>
  <si>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</si>
  <si>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</si>
  <si>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</si>
  <si>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</si>
  <si>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</si>
  <si>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</si>
  <si>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</si>
  <si>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</si>
  <si>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</si>
  <si>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</si>
  <si>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</si>
  <si>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</si>
  <si>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</si>
  <si>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</si>
  <si>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</si>
  <si>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</si>
  <si>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</si>
  <si>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</si>
  <si>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</si>
  <si>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</si>
  <si>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</si>
  <si>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</si>
  <si>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</si>
  <si>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</si>
  <si>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</si>
  <si>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</si>
  <si>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</si>
  <si>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</si>
  <si>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</si>
  <si>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</si>
  <si>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</si>
  <si>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</si>
  <si>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</si>
  <si>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</si>
  <si>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</si>
  <si>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</si>
  <si>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</si>
  <si>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</si>
  <si>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</si>
  <si>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</si>
  <si>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</si>
  <si>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</si>
  <si>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</si>
  <si>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</si>
  <si>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</si>
  <si>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</si>
  <si>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</si>
  <si>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</si>
  <si>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</si>
  <si>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</si>
  <si>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</si>
  <si>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</si>
  <si>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</si>
  <si>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</si>
  <si>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</si>
  <si>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</si>
  <si>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</si>
  <si>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</si>
  <si>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</si>
  <si>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</si>
  <si>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</si>
  <si>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</si>
  <si>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</si>
  <si>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</si>
  <si>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</si>
  <si>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</si>
  <si>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</si>
  <si>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</si>
  <si>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</si>
  <si>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</si>
  <si>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</si>
  <si>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</si>
  <si>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</si>
  <si>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</si>
  <si>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</si>
  <si>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</si>
  <si>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</si>
  <si>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</si>
  <si>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</si>
  <si>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</si>
  <si>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</si>
  <si>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</si>
  <si>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</si>
  <si>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</si>
  <si>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</si>
  <si>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</si>
  <si>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</si>
  <si>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</si>
  <si>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</si>
  <si>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</si>
  <si>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</si>
  <si>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</si>
  <si>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</si>
  <si>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</si>
  <si>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</si>
  <si>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</si>
  <si>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</si>
  <si>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</si>
  <si>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</si>
  <si>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</si>
  <si>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</si>
  <si>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</si>
  <si>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</si>
  <si>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</si>
  <si>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</si>
  <si>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</si>
  <si>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</si>
  <si>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</si>
  <si>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</si>
  <si>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</si>
  <si>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</si>
  <si>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</si>
  <si>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</si>
  <si>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</si>
  <si>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</si>
  <si>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</si>
  <si>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</si>
  <si>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</si>
  <si>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</si>
  <si>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</si>
  <si>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</si>
  <si>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</si>
  <si>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</si>
  <si>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</si>
  <si>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</si>
  <si>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</si>
  <si>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</si>
  <si>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</si>
  <si>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</si>
  <si>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</si>
  <si>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</si>
  <si>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</si>
  <si>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</si>
  <si>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</si>
  <si>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</si>
  <si>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</si>
  <si>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</si>
  <si>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</si>
  <si>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</si>
  <si>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</si>
  <si>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</si>
  <si>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</si>
  <si>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</si>
  <si>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</si>
  <si>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</si>
  <si>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</si>
  <si>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</si>
  <si>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</si>
  <si>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</si>
  <si>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</si>
  <si>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</si>
  <si>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</si>
  <si>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</si>
  <si>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</si>
  <si>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</si>
  <si>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</si>
  <si>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</si>
  <si>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</si>
  <si>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</si>
  <si>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</si>
  <si>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</si>
  <si>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</si>
  <si>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</si>
  <si>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</si>
  <si>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</si>
  <si>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</si>
  <si>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</si>
  <si>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</si>
  <si>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</si>
  <si>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</si>
  <si>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</si>
  <si>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</si>
  <si>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</si>
  <si>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</si>
  <si>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</si>
  <si>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</si>
  <si>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</si>
  <si>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</si>
  <si>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</si>
  <si>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</si>
  <si>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</si>
  <si>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</si>
  <si>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</si>
  <si>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</si>
  <si>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</si>
  <si>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</si>
  <si>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</si>
  <si>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</si>
  <si>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</si>
  <si>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</si>
  <si>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</si>
  <si>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</si>
  <si>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</si>
  <si>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</si>
  <si>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</si>
  <si>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</si>
  <si>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</si>
  <si>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</si>
  <si>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</si>
  <si>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</si>
  <si>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</si>
  <si>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</si>
  <si>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</si>
  <si>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</si>
  <si>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</si>
  <si>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</si>
  <si>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</si>
  <si>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</si>
  <si>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</si>
  <si>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</si>
  <si>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</si>
  <si>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</si>
  <si>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</si>
  <si>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</si>
  <si>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</si>
  <si>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</si>
  <si>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</si>
  <si>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</si>
  <si>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</si>
  <si>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</si>
  <si>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</si>
  <si>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</si>
  <si>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</si>
  <si>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</si>
  <si>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</si>
  <si>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</si>
  <si>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</si>
  <si>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</si>
  <si>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</si>
  <si>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</si>
  <si>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</si>
  <si>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</si>
  <si>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</si>
  <si>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</si>
  <si>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</si>
  <si>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</si>
  <si>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</si>
  <si>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</si>
  <si>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</si>
  <si>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</si>
  <si>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</si>
  <si>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</si>
  <si>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</si>
  <si>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</si>
  <si>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</si>
  <si>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</si>
  <si>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</si>
  <si>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</si>
  <si>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</si>
  <si>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</si>
  <si>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</si>
  <si>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</si>
  <si>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</si>
  <si>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</si>
  <si>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</si>
  <si>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</si>
  <si>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</si>
  <si>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</si>
  <si>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</si>
  <si>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</si>
  <si>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</si>
  <si>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</si>
  <si>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</si>
  <si>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</si>
  <si>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</si>
  <si>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</si>
  <si>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</si>
  <si>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</si>
  <si>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</si>
  <si>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</si>
  <si>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</si>
  <si>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</si>
  <si>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</si>
  <si>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</si>
  <si>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</si>
  <si>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</si>
  <si>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</si>
  <si>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</si>
  <si>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</si>
  <si>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</si>
  <si>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</si>
  <si>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</si>
  <si>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</si>
  <si>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</si>
  <si>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</si>
  <si>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</si>
  <si>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</si>
  <si>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</si>
  <si>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</si>
  <si>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</si>
  <si>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</si>
  <si>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</si>
  <si>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</si>
  <si>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</si>
  <si>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</si>
  <si>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</si>
  <si>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</si>
  <si>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</si>
  <si>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</si>
  <si>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</si>
  <si>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</si>
  <si>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</si>
  <si>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</si>
  <si>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</si>
  <si>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</si>
  <si>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</si>
  <si>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</si>
  <si>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</si>
  <si>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</si>
  <si>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</si>
  <si>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</si>
  <si>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</si>
  <si>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</si>
  <si>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</si>
  <si>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</si>
  <si>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</si>
  <si>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</si>
  <si>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</si>
  <si>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</si>
  <si>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</si>
  <si>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</si>
  <si>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</si>
  <si>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</si>
  <si>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</si>
  <si>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</si>
  <si>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</si>
  <si>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</si>
  <si>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</si>
  <si>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</si>
  <si>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</si>
  <si>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</si>
  <si>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</si>
  <si>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</si>
  <si>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</si>
  <si>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</si>
  <si>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</si>
  <si>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</si>
  <si>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</si>
  <si>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</si>
  <si>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</si>
  <si>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</si>
  <si>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</si>
  <si>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</si>
  <si>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</si>
  <si>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</si>
  <si>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</si>
  <si>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</si>
  <si>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</si>
  <si>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</si>
  <si>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</si>
  <si>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</si>
  <si>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</si>
  <si>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</si>
  <si>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</si>
  <si>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</si>
  <si>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</si>
  <si>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</si>
  <si>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</si>
  <si>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</si>
  <si>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</si>
  <si>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</si>
  <si>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</si>
  <si>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</si>
  <si>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</si>
  <si>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</si>
  <si>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</si>
  <si>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</si>
  <si>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</si>
  <si>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</si>
  <si>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</si>
  <si>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</si>
  <si>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</si>
  <si>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</si>
  <si>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</si>
  <si>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</si>
  <si>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</si>
  <si>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</si>
  <si>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</si>
  <si>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</si>
  <si>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</si>
  <si>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</si>
  <si>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</si>
  <si>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</si>
  <si>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</si>
  <si>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</si>
  <si>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</si>
  <si>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</si>
  <si>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</si>
  <si>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</si>
  <si>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</si>
  <si>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</si>
  <si>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</si>
  <si>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</si>
  <si>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</si>
  <si>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</si>
  <si>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</si>
  <si>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</si>
  <si>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</si>
  <si>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</si>
  <si>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</si>
  <si>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</si>
  <si>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</si>
  <si>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</si>
  <si>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</si>
  <si>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</si>
  <si>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</si>
  <si>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</si>
  <si>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</si>
  <si>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</si>
  <si>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</si>
  <si>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</si>
  <si>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</si>
  <si>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</si>
  <si>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</si>
  <si>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</si>
  <si>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</si>
  <si>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</si>
  <si>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</si>
  <si>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</si>
  <si>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</si>
  <si>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</si>
  <si>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</si>
  <si>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</si>
  <si>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</si>
  <si>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</si>
  <si>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</si>
  <si>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</si>
  <si>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</si>
  <si>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</si>
  <si>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</si>
  <si>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</si>
  <si>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</si>
  <si>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</si>
  <si>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</si>
  <si>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</si>
  <si>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</si>
  <si>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</si>
  <si>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</si>
  <si>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</si>
  <si>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</si>
  <si>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</si>
  <si>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</si>
  <si>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</si>
  <si>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</si>
  <si>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</si>
  <si>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</si>
  <si>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</si>
  <si>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</si>
  <si>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</si>
  <si>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</si>
  <si>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</si>
  <si>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</si>
  <si>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</si>
  <si>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</si>
  <si>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</si>
  <si>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</si>
  <si>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</si>
  <si>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</si>
  <si>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</si>
  <si>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</si>
  <si>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</si>
  <si>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</si>
  <si>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</si>
  <si>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</si>
  <si>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</si>
  <si>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</si>
  <si>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</si>
  <si>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</si>
  <si>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</si>
  <si>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</si>
  <si>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</si>
  <si>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</si>
  <si>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</si>
  <si>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</si>
  <si>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</si>
  <si>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</si>
  <si>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</si>
  <si>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</si>
  <si>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</si>
  <si>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</si>
  <si>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</si>
  <si>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</si>
  <si>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</si>
  <si>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</si>
  <si>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</si>
  <si>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</si>
  <si>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</si>
  <si>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</si>
  <si>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</si>
  <si>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</si>
  <si>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</si>
  <si>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</si>
  <si>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</si>
  <si>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</si>
  <si>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</si>
  <si>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</si>
  <si>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</si>
  <si>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</si>
  <si>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</si>
  <si>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</si>
  <si>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</si>
  <si>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</si>
  <si>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</si>
  <si>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</si>
  <si>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</si>
  <si>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</si>
  <si>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</si>
  <si>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</si>
  <si>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</si>
  <si>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</si>
  <si>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</si>
  <si>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</si>
  <si>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</si>
  <si>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</si>
  <si>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</si>
  <si>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</si>
  <si>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</si>
  <si>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</si>
  <si>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</si>
  <si>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</si>
  <si>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</si>
  <si>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</si>
  <si>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</si>
  <si>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</si>
  <si>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</si>
  <si>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</si>
  <si>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</si>
  <si>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</si>
  <si>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</si>
  <si>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</si>
  <si>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</si>
  <si>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</si>
  <si>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</si>
  <si>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</si>
  <si>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</si>
  <si>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</si>
  <si>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</si>
  <si>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</si>
  <si>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</si>
  <si>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</si>
  <si>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</si>
  <si>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</si>
  <si>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</si>
  <si>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</si>
  <si>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</si>
  <si>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</si>
  <si>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</si>
  <si>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</si>
  <si>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</si>
  <si>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</si>
  <si>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</si>
  <si>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</si>
  <si>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</si>
  <si>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</si>
  <si>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</si>
  <si>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</si>
  <si>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</si>
  <si>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</si>
  <si>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</si>
  <si>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</si>
  <si>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</si>
  <si>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</si>
  <si>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</si>
  <si>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</si>
  <si>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</si>
  <si>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</si>
  <si>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</si>
  <si>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</si>
  <si>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</si>
  <si>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</si>
  <si>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</si>
  <si>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</si>
  <si>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</si>
  <si>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</si>
  <si>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</si>
  <si>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</si>
  <si>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</si>
  <si>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</si>
  <si>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</si>
  <si>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</si>
  <si>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</si>
  <si>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</si>
  <si>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</si>
  <si>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</si>
  <si>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</si>
  <si>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</si>
  <si>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</si>
  <si>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</si>
  <si>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</si>
  <si>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</si>
  <si>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</si>
  <si>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</si>
  <si>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</si>
  <si>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</si>
  <si>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</si>
  <si>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</si>
  <si>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</si>
  <si>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</si>
  <si>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</si>
  <si>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</si>
  <si>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</si>
  <si>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</si>
  <si>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</si>
  <si>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</si>
  <si>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</si>
  <si>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</si>
  <si>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</si>
  <si>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</si>
  <si>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</si>
  <si>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</si>
  <si>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</si>
  <si>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</si>
  <si>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</si>
  <si>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</si>
  <si>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</si>
  <si>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</si>
  <si>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</si>
  <si>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</si>
  <si>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</si>
  <si>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</si>
  <si>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</si>
  <si>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</si>
  <si>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</si>
  <si>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</si>
  <si>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</si>
  <si>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</si>
  <si>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</si>
  <si>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</si>
  <si>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</si>
  <si>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</si>
  <si>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</si>
  <si>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</si>
  <si>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</si>
  <si>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</si>
  <si>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</si>
  <si>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</si>
  <si>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</si>
  <si>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</si>
  <si>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</si>
  <si>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</si>
  <si>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</si>
  <si>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</si>
  <si>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</si>
  <si>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</si>
  <si>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</si>
  <si>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</si>
  <si>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</si>
  <si>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</si>
  <si>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</si>
  <si>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</si>
  <si>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</si>
  <si>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</si>
  <si>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</si>
  <si>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</si>
  <si>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</si>
  <si>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</si>
  <si>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</si>
  <si>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</si>
  <si>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</si>
  <si>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</si>
  <si>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</si>
  <si>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</si>
  <si>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</si>
  <si>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</si>
  <si>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</si>
  <si>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</si>
  <si>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</si>
  <si>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</si>
  <si>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</si>
  <si>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</si>
  <si>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</si>
  <si>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</si>
  <si>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</si>
  <si>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</si>
  <si>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</si>
  <si>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</si>
  <si>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</si>
  <si>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</si>
  <si>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</si>
  <si>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</si>
  <si>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</si>
  <si>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</si>
  <si>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</si>
  <si>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</si>
  <si>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</si>
  <si>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</si>
  <si>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</si>
  <si>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</si>
  <si>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</si>
  <si>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</si>
  <si>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</si>
  <si>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</si>
  <si>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</si>
  <si>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</si>
  <si>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</si>
  <si>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</si>
  <si>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</si>
  <si>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</si>
  <si>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</si>
  <si>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</si>
  <si>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</si>
  <si>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</si>
  <si>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</si>
  <si>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</si>
  <si>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</si>
  <si>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</si>
  <si>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</si>
  <si>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</si>
  <si>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</si>
  <si>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BOULZANE A ST-PAUL-DE-FENOUILLET 1</t>
  </si>
  <si>
    <t>BOULZANE</t>
  </si>
  <si>
    <t>06300073</t>
  </si>
  <si>
    <t>18690155900069</t>
  </si>
  <si>
    <t>AGENCE DE L'EAU RHONE MEDITERRANEE CORSE</t>
  </si>
  <si>
    <t>34255833500077</t>
  </si>
  <si>
    <t>AQUASCOP BIOLOGIE site de Monptellier</t>
  </si>
  <si>
    <t>VINCENT BOUCHAREYCHAS, ROMAIN VOLKMANN</t>
  </si>
  <si>
    <t>IBMR standard</t>
  </si>
  <si>
    <t>GAUCHE</t>
  </si>
  <si>
    <t>ETIAGE NORMAL</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</si>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</sst>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657686</v>
      </c>
      <c r="G10" s="97"/>
      <c r="H10" s="98"/>
    </row>
    <row r="11" spans="1:8" ht="15">
      <c r="A11" s="10" t="s">
        <v>2277</v>
      </c>
      <c r="B11" s="47">
        <v>43698</v>
      </c>
      <c r="D11" s="10" t="s">
        <v>2280</v>
      </c>
      <c r="E11" s="52">
        <v>6189685</v>
      </c>
      <c r="G11" s="97"/>
      <c r="H11" s="98"/>
    </row>
    <row r="12" spans="1:8" ht="15">
      <c r="A12" s="10" t="s">
        <v>2283</v>
      </c>
      <c r="B12" s="52"/>
      <c r="D12" s="10" t="s">
        <v>2281</v>
      </c>
      <c r="E12" s="52">
        <v>657783</v>
      </c>
      <c r="G12" s="99"/>
      <c r="H12" s="100"/>
    </row>
    <row r="13" spans="1:5" ht="17.25" customHeight="1" thickBot="1">
      <c r="A13" s="2"/>
      <c r="B13" s="55"/>
      <c r="D13" s="10" t="s">
        <v>2282</v>
      </c>
      <c r="E13" s="52">
        <v>6189653</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657686</v>
      </c>
    </row>
    <row r="18" spans="1:3" ht="15">
      <c r="A18" s="111"/>
      <c r="B18" s="49" t="s">
        <v>2267</v>
      </c>
      <c r="C18" s="61">
        <f>E11</f>
        <v>6189685</v>
      </c>
    </row>
    <row r="19" spans="1:2" ht="15">
      <c r="A19" s="3" t="s">
        <v>2063</v>
      </c>
      <c r="B19" s="29">
        <v>249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5.8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68</v>
      </c>
      <c r="D35" s="28" t="s">
        <v>2284</v>
      </c>
      <c r="E35" s="32">
        <v>32</v>
      </c>
    </row>
    <row r="36" spans="1:5" s="7" customFormat="1" ht="15" customHeight="1">
      <c r="A36" s="5" t="s">
        <v>2113</v>
      </c>
      <c r="B36" s="30">
        <v>69</v>
      </c>
      <c r="C36" s="6"/>
      <c r="D36" s="8" t="s">
        <v>2112</v>
      </c>
      <c r="E36" s="30">
        <v>31</v>
      </c>
    </row>
    <row r="37" spans="1:5" s="7" customFormat="1" ht="15" customHeight="1">
      <c r="A37" s="5" t="s">
        <v>2111</v>
      </c>
      <c r="B37" s="30">
        <v>5.8</v>
      </c>
      <c r="C37" s="6"/>
      <c r="D37" s="8" t="s">
        <v>2110</v>
      </c>
      <c r="E37" s="30">
        <v>6.2</v>
      </c>
    </row>
    <row r="38" spans="1:5" s="7" customFormat="1" ht="15" customHeight="1">
      <c r="A38" s="5" t="s">
        <v>2115</v>
      </c>
      <c r="B38" s="30">
        <v>2</v>
      </c>
      <c r="C38" s="6"/>
      <c r="D38" s="8" t="s">
        <v>2115</v>
      </c>
      <c r="E38" s="30">
        <v>2</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1</v>
      </c>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0.25</v>
      </c>
      <c r="E98" s="35">
        <v>1.5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0.02</v>
      </c>
      <c r="E100" s="35">
        <v>0.15</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c r="E101" s="35">
        <v>0.01</v>
      </c>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0.01</v>
      </c>
      <c r="E102" s="35"/>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0.12</v>
      </c>
      <c r="E103" s="35">
        <v>0.1</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0.3</v>
      </c>
      <c r="E104" s="35">
        <v>0.4</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0.25</v>
      </c>
      <c r="E105" s="35">
        <v>0.02</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0.5</v>
      </c>
      <c r="E106" s="35">
        <v>0.05</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0.01</v>
      </c>
      <c r="E107" s="35"/>
      <c r="F107" s="35" t="s">
        <v>2290</v>
      </c>
      <c r="G107" s="79"/>
      <c r="H107" s="80"/>
    </row>
    <row r="108" spans="1:8" ht="15">
      <c r="A108" s="33" t="s">
        <v>1336</v>
      </c>
      <c r="B108" s="20" t="str">
        <f>IF(A108="NEWCOD",IF(ISBLANK(G108),"renseigner le champ 'Nouveau taxon'",G108),VLOOKUP(A108,'Ref Taxo'!A:B,2,FALSE))</f>
        <v>Pellia endiviifolia</v>
      </c>
      <c r="C108" s="21">
        <f>IF(A108="NEWCOD",IF(ISBLANK(H108),"NoCod",H108),VLOOKUP(A108,'Ref Taxo'!A:D,4,FALSE))</f>
        <v>1197</v>
      </c>
      <c r="D108" s="34">
        <v>0.01</v>
      </c>
      <c r="E108" s="35">
        <v>0.02</v>
      </c>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0.01</v>
      </c>
      <c r="E109" s="35"/>
      <c r="F109" s="35" t="s">
        <v>2290</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v>0.01</v>
      </c>
      <c r="E110" s="35"/>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35">
        <v>0.02</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0.4</v>
      </c>
      <c r="E113" s="35"/>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35">
        <v>0.01</v>
      </c>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c r="E115" s="35">
        <v>0.01</v>
      </c>
      <c r="F115" s="35" t="s">
        <v>2290</v>
      </c>
      <c r="G115" s="79"/>
      <c r="H115" s="80"/>
    </row>
    <row r="116" spans="1:8" ht="15">
      <c r="A116" s="33" t="s">
        <v>97</v>
      </c>
      <c r="B116" s="20" t="str">
        <f>IF(A116="NEWCOD",IF(ISBLANK(G116),"renseigner le champ 'Nouveau taxon'",G116),VLOOKUP(A116,'Ref Taxo'!A:B,2,FALSE))</f>
        <v>Arundo donax</v>
      </c>
      <c r="C116" s="21">
        <f>IF(A116="NEWCOD",IF(ISBLANK(H116),"NoCod",H116),VLOOKUP(A116,'Ref Taxo'!A:D,4,FALSE))</f>
        <v>1551</v>
      </c>
      <c r="D116" s="34">
        <v>0.01</v>
      </c>
      <c r="E116" s="35"/>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35">
        <v>0.01</v>
      </c>
      <c r="F117" s="35" t="s">
        <v>2290</v>
      </c>
      <c r="G117" s="79"/>
      <c r="H117" s="80"/>
    </row>
    <row r="118" spans="1:8" ht="15">
      <c r="A118" s="33" t="s">
        <v>1835</v>
      </c>
      <c r="B118" s="20" t="str">
        <f>IF(A118="NEWCOD",IF(ISBLANK(G118),"renseigner le champ 'Nouveau taxon'",G118),VLOOKUP(A118,'Ref Taxo'!A:B,2,FALSE))</f>
        <v>Solanum dulcamara</v>
      </c>
      <c r="C118" s="21">
        <f>IF(A118="NEWCOD",IF(ISBLANK(H118),"NoCod",H118),VLOOKUP(A118,'Ref Taxo'!A:D,4,FALSE))</f>
        <v>1964</v>
      </c>
      <c r="D118" s="34"/>
      <c r="E118" s="35">
        <v>0.01</v>
      </c>
      <c r="F118" s="35" t="s">
        <v>2290</v>
      </c>
      <c r="G118" s="79"/>
      <c r="H118" s="80"/>
    </row>
    <row r="119" spans="1:8" ht="15">
      <c r="A119" s="33" t="s">
        <v>827</v>
      </c>
      <c r="B119" s="20" t="str">
        <f>IF(A119="NEWCOD",IF(ISBLANK(G119),"renseigner le champ 'Nouveau taxon'",G119),VLOOKUP(A119,'Ref Taxo'!A:B,2,FALSE))</f>
        <v xml:space="preserve">Helosciadium nodiflorum </v>
      </c>
      <c r="C119" s="21">
        <f>IF(A119="NEWCOD",IF(ISBLANK(H119),"NoCod",H119),VLOOKUP(A119,'Ref Taxo'!A:D,4,FALSE))</f>
        <v>30053</v>
      </c>
      <c r="D119" s="34">
        <v>0.01</v>
      </c>
      <c r="E119" s="35"/>
      <c r="F119" s="35" t="s">
        <v>2290</v>
      </c>
      <c r="G119" s="79"/>
      <c r="H119" s="80"/>
    </row>
    <row r="120" spans="1:8" ht="15">
      <c r="A120" s="33" t="s">
        <v>661</v>
      </c>
      <c r="B120" s="20" t="str">
        <f>IF(A120="NEWCOD",IF(ISBLANK(G120),"renseigner le champ 'Nouveau taxon'",G120),VLOOKUP(A120,'Ref Taxo'!A:B,2,FALSE))</f>
        <v>Equisetum arvense</v>
      </c>
      <c r="C120" s="21">
        <f>IF(A120="NEWCOD",IF(ISBLANK(H120),"NoCod",H120),VLOOKUP(A120,'Ref Taxo'!A:D,4,FALSE))</f>
        <v>1384</v>
      </c>
      <c r="D120" s="34">
        <v>0.01</v>
      </c>
      <c r="E120" s="35">
        <v>0.01</v>
      </c>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