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0012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<sst xmlns="http://schemas.openxmlformats.org/spreadsheetml/2006/main" count="6465" uniqueCount="5301">
  <si>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</si>
  <si>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</si>
  <si>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</si>
  <si>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</si>
  <si>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</si>
  <si>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</si>
  <si>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</si>
  <si>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</si>
  <si>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</si>
  <si>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</si>
  <si>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</si>
  <si>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</si>
  <si>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</si>
  <si>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</si>
  <si>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</si>
  <si>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</si>
  <si>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</si>
  <si>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</si>
  <si>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</si>
  <si>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</si>
  <si>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</si>
  <si>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</si>
  <si>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</si>
  <si>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</si>
  <si>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</si>
  <si>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</si>
  <si>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</si>
  <si>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</si>
  <si>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</si>
  <si>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</si>
  <si>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</si>
  <si>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</si>
  <si>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</si>
  <si>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</si>
  <si>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</si>
  <si>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</si>
  <si>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</si>
  <si>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</si>
  <si>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</si>
  <si>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</si>
  <si>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</si>
  <si>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</si>
  <si>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</si>
  <si>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</si>
  <si>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</si>
  <si>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</si>
  <si>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</si>
  <si>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</si>
  <si>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</si>
  <si>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</si>
  <si>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</si>
  <si>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</si>
  <si>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</si>
  <si>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</si>
  <si>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</si>
  <si>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</si>
  <si>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</si>
  <si>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</si>
  <si>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</si>
  <si>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</si>
  <si>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</si>
  <si>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</si>
  <si>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</si>
  <si>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</si>
  <si>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</si>
  <si>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</si>
  <si>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</si>
  <si>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</si>
  <si>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</si>
  <si>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</si>
  <si>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</si>
  <si>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</si>
  <si>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</si>
  <si>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</si>
  <si>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</si>
  <si>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</si>
  <si>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</si>
  <si>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</si>
  <si>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</si>
  <si>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</si>
  <si>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</si>
  <si>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</si>
  <si>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</si>
  <si>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</si>
  <si>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</si>
  <si>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</si>
  <si>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</si>
  <si>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</si>
  <si>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</si>
  <si>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</si>
  <si>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</si>
  <si>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</si>
  <si>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</si>
  <si>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</si>
  <si>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</si>
  <si>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</si>
  <si>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</si>
  <si>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</si>
  <si>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</si>
  <si>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</si>
  <si>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</si>
  <si>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</si>
  <si>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</si>
  <si>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</si>
  <si>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</si>
  <si>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</si>
  <si>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</si>
  <si>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</si>
  <si>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</si>
  <si>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</si>
  <si>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</si>
  <si>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</si>
  <si>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</si>
  <si>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</si>
  <si>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</si>
  <si>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</si>
  <si>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</si>
  <si>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</si>
  <si>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</si>
  <si>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</si>
  <si>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</si>
  <si>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</si>
  <si>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</si>
  <si>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</si>
  <si>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</si>
  <si>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</si>
  <si>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</si>
  <si>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</si>
  <si>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</si>
  <si>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</si>
  <si>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</si>
  <si>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</si>
  <si>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</si>
  <si>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</si>
  <si>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</si>
  <si>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</si>
  <si>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</si>
  <si>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</si>
  <si>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</si>
  <si>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</si>
  <si>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</si>
  <si>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</si>
  <si>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</si>
  <si>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</si>
  <si>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</si>
  <si>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</si>
  <si>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</si>
  <si>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</si>
  <si>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</si>
  <si>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</si>
  <si>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</si>
  <si>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</si>
  <si>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</si>
  <si>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</si>
  <si>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</si>
  <si>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</si>
  <si>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</si>
  <si>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</si>
  <si>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</si>
  <si>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</si>
  <si>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</si>
  <si>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</si>
  <si>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</si>
  <si>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</si>
  <si>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</si>
  <si>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</si>
  <si>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</si>
  <si>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</si>
  <si>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</si>
  <si>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</si>
  <si>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</si>
  <si>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</si>
  <si>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</si>
  <si>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</si>
  <si>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</si>
  <si>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</si>
  <si>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</si>
  <si>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</si>
  <si>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</si>
  <si>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</si>
  <si>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</si>
  <si>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</si>
  <si>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</si>
  <si>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</si>
  <si>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</si>
  <si>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</si>
  <si>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</si>
  <si>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</si>
  <si>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</si>
  <si>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</si>
  <si>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</si>
  <si>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</si>
  <si>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</si>
  <si>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</si>
  <si>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</si>
  <si>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</si>
  <si>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</si>
  <si>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</si>
  <si>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</si>
  <si>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</si>
  <si>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</si>
  <si>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</si>
  <si>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</si>
  <si>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</si>
  <si>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</si>
  <si>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</si>
  <si>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</si>
  <si>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</si>
  <si>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</si>
  <si>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</si>
  <si>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</si>
  <si>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</si>
  <si>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</si>
  <si>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</si>
  <si>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</si>
  <si>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</si>
  <si>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</si>
  <si>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</si>
  <si>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</si>
  <si>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</si>
  <si>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</si>
  <si>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</si>
  <si>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</si>
  <si>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</si>
  <si>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</si>
  <si>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</si>
  <si>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</si>
  <si>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</si>
  <si>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</si>
  <si>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</si>
  <si>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</si>
  <si>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</si>
  <si>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</si>
  <si>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</si>
  <si>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</si>
  <si>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</si>
  <si>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</si>
  <si>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</si>
  <si>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</si>
  <si>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</si>
  <si>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</si>
  <si>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</si>
  <si>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</si>
  <si>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</si>
  <si>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</si>
  <si>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</si>
  <si>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</si>
  <si>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</si>
  <si>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</si>
  <si>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</si>
  <si>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</si>
  <si>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</si>
  <si>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</si>
  <si>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</si>
  <si>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</si>
  <si>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</si>
  <si>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</si>
  <si>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</si>
  <si>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</si>
  <si>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</si>
  <si>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</si>
  <si>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</si>
  <si>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</si>
  <si>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</si>
  <si>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</si>
  <si>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</si>
  <si>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</si>
  <si>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</si>
  <si>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</si>
  <si>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</si>
  <si>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</si>
  <si>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</si>
  <si>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</si>
  <si>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</si>
  <si>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</si>
  <si>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</si>
  <si>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</si>
  <si>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</si>
  <si>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</si>
  <si>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</si>
  <si>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</si>
  <si>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</si>
  <si>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</si>
  <si>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</si>
  <si>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</si>
  <si>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</si>
  <si>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</si>
  <si>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</si>
  <si>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</si>
  <si>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</si>
  <si>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</si>
  <si>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</si>
  <si>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</si>
  <si>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</si>
  <si>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</si>
  <si>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</si>
  <si>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</si>
  <si>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</si>
  <si>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</si>
  <si>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</si>
  <si>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</si>
  <si>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</si>
  <si>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</si>
  <si>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</si>
  <si>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</si>
  <si>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</si>
  <si>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</si>
  <si>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</si>
  <si>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</si>
  <si>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</si>
  <si>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</si>
  <si>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</si>
  <si>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</si>
  <si>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</si>
  <si>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</si>
  <si>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</si>
  <si>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</si>
  <si>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</si>
  <si>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</si>
  <si>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</si>
  <si>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</si>
  <si>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</si>
  <si>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</si>
  <si>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</si>
  <si>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</si>
  <si>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</si>
  <si>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</si>
  <si>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</si>
  <si>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</si>
  <si>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</si>
  <si>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</si>
  <si>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</si>
  <si>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</si>
  <si>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</si>
  <si>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</si>
  <si>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</si>
  <si>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</si>
  <si>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</si>
  <si>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</si>
  <si>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</si>
  <si>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</si>
  <si>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</si>
  <si>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</si>
  <si>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</si>
  <si>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</si>
  <si>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</si>
  <si>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</si>
  <si>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</si>
  <si>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</si>
  <si>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</si>
  <si>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</si>
  <si>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</si>
  <si>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</si>
  <si>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</si>
  <si>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</si>
  <si>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</si>
  <si>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</si>
  <si>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</si>
  <si>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</si>
  <si>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</si>
  <si>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</si>
  <si>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</si>
  <si>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</si>
  <si>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</si>
  <si>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</si>
  <si>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</si>
  <si>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</si>
  <si>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</si>
  <si>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</si>
  <si>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</si>
  <si>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</si>
  <si>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</si>
  <si>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</si>
  <si>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</si>
  <si>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</si>
  <si>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</si>
  <si>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</si>
  <si>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</si>
  <si>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</si>
  <si>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</si>
  <si>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</si>
  <si>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</si>
  <si>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</si>
  <si>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</si>
  <si>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</si>
  <si>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</si>
  <si>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</si>
  <si>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</si>
  <si>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</si>
  <si>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</si>
  <si>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</si>
  <si>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</si>
  <si>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</si>
  <si>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</si>
  <si>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</si>
  <si>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</si>
  <si>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</si>
  <si>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</si>
  <si>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</si>
  <si>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</si>
  <si>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</si>
  <si>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</si>
  <si>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</si>
  <si>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</si>
  <si>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</si>
  <si>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</si>
  <si>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</si>
  <si>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</si>
  <si>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</si>
  <si>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</si>
  <si>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</si>
  <si>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</si>
  <si>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</si>
  <si>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</si>
  <si>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</si>
  <si>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</si>
  <si>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</si>
  <si>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</si>
  <si>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</si>
  <si>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</si>
  <si>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</si>
  <si>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</si>
  <si>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</si>
  <si>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</si>
  <si>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</si>
  <si>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</si>
  <si>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</si>
  <si>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</si>
  <si>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</si>
  <si>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</si>
  <si>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</si>
  <si>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</si>
  <si>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</si>
  <si>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</si>
  <si>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</si>
  <si>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</si>
  <si>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</si>
  <si>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</si>
  <si>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</si>
  <si>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</si>
  <si>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</si>
  <si>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</si>
  <si>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</si>
  <si>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</si>
  <si>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</si>
  <si>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</si>
  <si>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</si>
  <si>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</si>
  <si>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</si>
  <si>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</si>
  <si>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</si>
  <si>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</si>
  <si>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</si>
  <si>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</si>
  <si>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</si>
  <si>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</si>
  <si>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</si>
  <si>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</si>
  <si>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</si>
  <si>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</si>
  <si>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</si>
  <si>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</si>
  <si>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</si>
  <si>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</si>
  <si>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</si>
  <si>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</si>
  <si>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</si>
  <si>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</si>
  <si>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</si>
  <si>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</si>
  <si>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</si>
  <si>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</si>
  <si>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</si>
  <si>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</si>
  <si>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</si>
  <si>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</si>
  <si>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</si>
  <si>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</si>
  <si>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</si>
  <si>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</si>
  <si>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</si>
  <si>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</si>
  <si>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</si>
  <si>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</si>
  <si>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</si>
  <si>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</si>
  <si>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</si>
  <si>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</si>
  <si>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</si>
  <si>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</si>
  <si>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</si>
  <si>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</si>
  <si>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</si>
  <si>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</si>
  <si>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</si>
  <si>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</si>
  <si>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</si>
  <si>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</si>
  <si>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</si>
  <si>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</si>
  <si>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</si>
  <si>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</si>
  <si>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</si>
  <si>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</si>
  <si>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</si>
  <si>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</si>
  <si>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</si>
  <si>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</si>
  <si>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</si>
  <si>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</si>
  <si>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</si>
  <si>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</si>
  <si>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</si>
  <si>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</si>
  <si>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</si>
  <si>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</si>
  <si>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</si>
  <si>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</si>
  <si>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</si>
  <si>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</si>
  <si>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</si>
  <si>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</si>
  <si>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</si>
  <si>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</si>
  <si>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</si>
  <si>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</si>
  <si>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</si>
  <si>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</si>
  <si>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</si>
  <si>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</si>
  <si>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</si>
  <si>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</si>
  <si>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</si>
  <si>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</si>
  <si>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</si>
  <si>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</si>
  <si>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</si>
  <si>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</si>
  <si>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</si>
  <si>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</si>
  <si>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</si>
  <si>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</si>
  <si>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</si>
  <si>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</si>
  <si>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</si>
  <si>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</si>
  <si>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</si>
  <si>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</si>
  <si>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</si>
  <si>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</si>
  <si>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</si>
  <si>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</si>
  <si>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</si>
  <si>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</si>
  <si>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</si>
  <si>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</si>
  <si>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</si>
  <si>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</si>
  <si>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</si>
  <si>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</si>
  <si>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</si>
  <si>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</si>
  <si>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</si>
  <si>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</si>
  <si>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</si>
  <si>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</si>
  <si>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</si>
  <si>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</si>
  <si>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</si>
  <si>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</si>
  <si>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</si>
  <si>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</si>
  <si>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</si>
  <si>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</si>
  <si>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</si>
  <si>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</si>
  <si>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</si>
  <si>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</si>
  <si>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</si>
  <si>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</si>
  <si>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</si>
  <si>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</si>
  <si>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</si>
  <si>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</si>
  <si>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</si>
  <si>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</si>
  <si>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</si>
  <si>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</si>
  <si>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</si>
  <si>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</si>
  <si>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</si>
  <si>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</si>
  <si>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</si>
  <si>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</si>
  <si>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</si>
  <si>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</si>
  <si>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</si>
  <si>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</si>
  <si>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</si>
  <si>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</si>
  <si>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</si>
  <si>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</si>
  <si>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</si>
  <si>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</si>
  <si>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</si>
  <si>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</si>
  <si>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</si>
  <si>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</si>
  <si>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</si>
  <si>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</si>
  <si>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</si>
  <si>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</si>
  <si>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</si>
  <si>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</si>
  <si>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</si>
  <si>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</si>
  <si>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</si>
  <si>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</si>
  <si>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</si>
  <si>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</si>
  <si>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</si>
  <si>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</si>
  <si>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</si>
  <si>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</si>
  <si>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</si>
  <si>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</si>
  <si>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</si>
  <si>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</si>
  <si>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</si>
  <si>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</si>
  <si>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</si>
  <si>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</si>
  <si>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</si>
  <si>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</si>
  <si>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</si>
  <si>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</si>
  <si>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</si>
  <si>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</si>
  <si>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</si>
  <si>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</si>
  <si>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</si>
  <si>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</si>
  <si>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</si>
  <si>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</si>
  <si>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</si>
  <si>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</si>
  <si>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</si>
  <si>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</si>
  <si>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</si>
  <si>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</si>
  <si>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</si>
  <si>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</si>
  <si>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</si>
  <si>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</si>
  <si>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</si>
  <si>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</si>
  <si>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</si>
  <si>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</si>
  <si>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</si>
  <si>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</si>
  <si>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</si>
  <si>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</si>
  <si>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</si>
  <si>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</si>
  <si>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</si>
  <si>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</si>
  <si>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</si>
  <si>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</si>
  <si>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</si>
  <si>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</si>
  <si>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</si>
  <si>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</si>
  <si>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</si>
  <si>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</si>
  <si>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</si>
  <si>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</si>
  <si>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</si>
  <si>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</si>
  <si>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</si>
  <si>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</si>
  <si>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</si>
  <si>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</si>
  <si>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</si>
  <si>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</si>
  <si>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</si>
  <si>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</si>
  <si>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</si>
  <si>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</si>
  <si>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</si>
  <si>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</si>
  <si>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</si>
  <si>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</si>
  <si>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</si>
  <si>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</si>
  <si>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</si>
  <si>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</si>
  <si>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</si>
  <si>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</si>
  <si>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</si>
  <si>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</si>
  <si>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</si>
  <si>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</si>
  <si>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</si>
  <si>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</si>
  <si>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</si>
  <si>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</si>
  <si>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</si>
  <si>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</si>
  <si>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</si>
  <si>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</si>
  <si>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</si>
  <si>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</si>
  <si>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</si>
  <si>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</si>
  <si>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</si>
  <si>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</si>
  <si>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</si>
  <si>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</si>
  <si>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</si>
  <si>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</si>
  <si>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</si>
  <si>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</si>
  <si>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</si>
  <si>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</si>
  <si>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</si>
  <si>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</si>
  <si>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</si>
  <si>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</si>
  <si>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</si>
  <si>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</si>
  <si>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</si>
  <si>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</si>
  <si>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</si>
  <si>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</si>
  <si>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</si>
  <si>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</si>
  <si>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</si>
  <si>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</si>
  <si>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</si>
  <si>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</si>
  <si>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</si>
  <si>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</si>
  <si>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</si>
  <si>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</si>
  <si>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</si>
  <si>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</si>
  <si>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</si>
  <si>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</si>
  <si>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</si>
  <si>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</si>
  <si>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</si>
  <si>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</si>
  <si>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</si>
  <si>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</si>
  <si>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</si>
  <si>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</si>
  <si>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</si>
  <si>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</si>
  <si>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</si>
  <si>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</si>
  <si>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</si>
  <si>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</si>
  <si>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</si>
  <si>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</si>
  <si>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</si>
  <si>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</si>
  <si>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</si>
  <si>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</si>
  <si>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</si>
  <si>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</si>
  <si>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</si>
  <si>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</si>
  <si>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</si>
  <si>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</si>
  <si>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</si>
  <si>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</si>
  <si>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</si>
  <si>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</si>
  <si>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</si>
  <si>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</si>
  <si>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</si>
  <si>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</si>
  <si>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</si>
  <si>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</si>
  <si>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</si>
  <si>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</si>
  <si>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</si>
  <si>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</si>
  <si>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</si>
  <si>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</si>
  <si>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</si>
  <si>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</si>
  <si>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</si>
  <si>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</si>
  <si>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</si>
  <si>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</si>
  <si>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</si>
  <si>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</si>
  <si>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</si>
  <si>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</si>
  <si>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</si>
  <si>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</si>
  <si>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</si>
  <si>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</si>
  <si>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</si>
  <si>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</si>
  <si>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</si>
  <si>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</si>
  <si>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</si>
  <si>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</si>
  <si>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</si>
  <si>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</si>
  <si>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</si>
  <si>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</si>
  <si>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</si>
  <si>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</si>
  <si>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</si>
  <si>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</si>
  <si>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</si>
  <si>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</si>
  <si>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</si>
  <si>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</si>
  <si>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</si>
  <si>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</si>
  <si>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</si>
  <si>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</si>
  <si>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</si>
  <si>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</si>
  <si>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</si>
  <si>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</si>
  <si>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</si>
  <si>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</si>
  <si>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</si>
  <si>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</si>
  <si>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</si>
  <si>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</si>
  <si>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</si>
  <si>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</si>
  <si>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</si>
  <si>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</si>
  <si>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</si>
  <si>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</si>
  <si>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</si>
  <si>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</si>
  <si>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</si>
  <si>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</si>
  <si>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</si>
  <si>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</si>
  <si>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</si>
  <si>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</si>
  <si>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</si>
  <si>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</si>
  <si>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</si>
  <si>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</si>
  <si>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</si>
  <si>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</si>
  <si>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</si>
  <si>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</si>
  <si>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</si>
  <si>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</si>
  <si>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</si>
  <si>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</si>
  <si>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</si>
  <si>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</si>
  <si>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</si>
  <si>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</si>
  <si>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</si>
  <si>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</si>
  <si>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</si>
  <si>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</si>
  <si>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</si>
  <si>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</si>
  <si>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</si>
  <si>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</si>
  <si>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</si>
  <si>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</si>
  <si>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</si>
  <si>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</si>
  <si>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</si>
  <si>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</si>
  <si>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</si>
  <si>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</si>
  <si>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</si>
  <si>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</si>
  <si>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</si>
  <si>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</si>
  <si>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</si>
  <si>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</si>
  <si>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</si>
  <si>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</si>
  <si>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</si>
  <si>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</si>
  <si>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</si>
  <si>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</si>
  <si>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</si>
  <si>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</si>
  <si>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</si>
  <si>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</si>
  <si>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</si>
  <si>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</si>
  <si>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</si>
  <si>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</si>
  <si>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</si>
  <si>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</si>
  <si>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</si>
  <si>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</si>
  <si>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</si>
  <si>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</si>
  <si>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</si>
  <si>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</si>
  <si>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</si>
  <si>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</si>
  <si>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</si>
  <si>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</si>
  <si>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</si>
  <si>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</si>
  <si>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</si>
  <si>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</si>
  <si>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</si>
  <si>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</si>
  <si>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</si>
  <si>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</si>
  <si>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</si>
  <si>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</si>
  <si>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</si>
  <si>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</si>
  <si>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</si>
  <si>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</si>
  <si>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</si>
  <si>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</si>
  <si>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</si>
  <si>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</si>
  <si>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</si>
  <si>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</si>
  <si>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</si>
  <si>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</si>
  <si>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</si>
  <si>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</si>
  <si>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</si>
  <si>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</si>
  <si>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</si>
  <si>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</si>
  <si>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</si>
  <si>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</si>
  <si>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</si>
  <si>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</si>
  <si>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</si>
  <si>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</si>
  <si>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</si>
  <si>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</si>
  <si>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</si>
  <si>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</si>
  <si>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</si>
  <si>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</si>
  <si>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</si>
  <si>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</si>
  <si>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</si>
  <si>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</si>
  <si>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</si>
  <si>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</si>
  <si>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</si>
  <si>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</si>
  <si>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</si>
  <si>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</si>
  <si>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</si>
  <si>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</si>
  <si>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</si>
  <si>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</si>
  <si>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</si>
  <si>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</si>
  <si>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</si>
  <si>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</si>
  <si>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</si>
  <si>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</si>
  <si>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</si>
  <si>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</si>
  <si>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</si>
  <si>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</si>
  <si>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</si>
  <si>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</si>
  <si>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</si>
  <si>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</si>
  <si>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</si>
  <si>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</si>
  <si>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</si>
  <si>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</si>
  <si>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</si>
  <si>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</si>
  <si>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</si>
  <si>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</si>
  <si>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</si>
  <si>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</si>
  <si>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</si>
  <si>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</si>
  <si>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</si>
  <si>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</si>
  <si>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</si>
  <si>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</si>
  <si>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</si>
  <si>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</si>
  <si>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</si>
  <si>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</si>
  <si>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</si>
  <si>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</si>
  <si>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</si>
  <si>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</si>
  <si>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</si>
  <si>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</si>
  <si>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</si>
  <si>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</si>
  <si>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</si>
  <si>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</si>
  <si>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</si>
  <si>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</si>
  <si>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</si>
  <si>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</si>
  <si>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</si>
  <si>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</si>
  <si>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</si>
  <si>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</si>
  <si>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</si>
  <si>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</si>
  <si>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</si>
  <si>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</si>
  <si>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</si>
  <si>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</si>
  <si>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</si>
  <si>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</si>
  <si>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</si>
  <si>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</si>
  <si>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</si>
  <si>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</si>
  <si>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</si>
  <si>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</si>
  <si>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</si>
  <si>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</si>
  <si>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</si>
  <si>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</si>
  <si>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</si>
  <si>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</si>
  <si>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</si>
  <si>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</si>
  <si>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</si>
  <si>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</si>
  <si>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</si>
  <si>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</si>
  <si>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</si>
  <si>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</si>
  <si>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</si>
  <si>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</si>
  <si>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</si>
  <si>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</si>
  <si>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</si>
  <si>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</si>
  <si>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</si>
  <si>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</si>
  <si>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</si>
  <si>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</si>
  <si>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</si>
  <si>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</si>
  <si>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</si>
  <si>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</si>
  <si>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</si>
  <si>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</si>
  <si>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</si>
  <si>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</si>
  <si>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</si>
  <si>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</si>
  <si>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</si>
  <si>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</si>
  <si>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</si>
  <si>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</si>
  <si>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</si>
  <si>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</si>
  <si>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</si>
  <si>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</si>
  <si>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</si>
  <si>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</si>
  <si>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</si>
  <si>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</si>
  <si>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</si>
  <si>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</si>
  <si>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</si>
  <si>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</si>
  <si>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</si>
  <si>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</si>
  <si>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</si>
  <si>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</si>
  <si>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</si>
  <si>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</si>
  <si>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</si>
  <si>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</si>
  <si>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</si>
  <si>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</si>
  <si>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</si>
  <si>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</si>
  <si>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</si>
  <si>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</si>
  <si>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</si>
  <si>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</si>
  <si>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</si>
  <si>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</si>
  <si>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</si>
  <si>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</si>
  <si>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</si>
  <si>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</si>
  <si>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</si>
  <si>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</si>
  <si>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</si>
  <si>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</si>
  <si>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</si>
  <si>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</si>
  <si>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</si>
  <si>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</si>
  <si>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</si>
  <si>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</si>
  <si>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</si>
  <si>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</si>
  <si>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</si>
  <si>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</si>
  <si>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</si>
  <si>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</si>
  <si>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</si>
  <si>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</si>
  <si>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</si>
  <si>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</si>
  <si>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</si>
  <si>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</si>
  <si>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</si>
  <si>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</si>
  <si>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</si>
  <si>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</si>
  <si>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</si>
  <si>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</si>
  <si>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</si>
  <si>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</si>
  <si>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</si>
  <si>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</si>
  <si>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</si>
  <si>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</si>
  <si>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</si>
  <si>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</si>
  <si>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</si>
  <si>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</si>
  <si>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</si>
  <si>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</si>
  <si>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</si>
  <si>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</si>
  <si>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</si>
  <si>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</si>
  <si>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</si>
  <si>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</si>
  <si>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</si>
  <si>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</si>
  <si>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</si>
  <si>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</si>
  <si>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</si>
  <si>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</si>
  <si>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</si>
  <si>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</si>
  <si>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</si>
  <si>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</si>
  <si>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</si>
  <si>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</si>
  <si>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</si>
  <si>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</si>
  <si>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</si>
  <si>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</si>
  <si>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</si>
  <si>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</si>
  <si>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</si>
  <si>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</si>
  <si>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</si>
  <si>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</si>
  <si>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</si>
  <si>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</si>
  <si>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</si>
  <si>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</si>
  <si>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</si>
  <si>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</si>
  <si>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</si>
  <si>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</si>
  <si>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</si>
  <si>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</si>
  <si>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</si>
  <si>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</si>
  <si>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</si>
  <si>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</si>
  <si>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</si>
  <si>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</si>
  <si>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</si>
  <si>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</si>
  <si>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</si>
  <si>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</si>
  <si>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</si>
  <si>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</si>
  <si>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</si>
  <si>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</si>
  <si>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</si>
  <si>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</si>
  <si>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</si>
  <si>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</si>
  <si>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</si>
  <si>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</si>
  <si>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</si>
  <si>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</si>
  <si>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</si>
  <si>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</si>
  <si>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</si>
  <si>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</si>
  <si>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</si>
  <si>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</si>
  <si>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</si>
  <si>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</si>
  <si>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</si>
  <si>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</si>
  <si>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</si>
  <si>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</si>
  <si>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</si>
  <si>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</si>
  <si>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</si>
  <si>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</si>
  <si>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</si>
  <si>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</si>
  <si>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</si>
  <si>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</si>
  <si>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</si>
  <si>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</si>
  <si>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</si>
  <si>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</si>
  <si>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</si>
  <si>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</si>
  <si>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</si>
  <si>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</si>
  <si>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</si>
  <si>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</si>
  <si>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</si>
  <si>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</si>
  <si>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</si>
  <si>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</si>
  <si>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</si>
  <si>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</si>
  <si>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</si>
  <si>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</si>
  <si>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</si>
  <si>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</si>
  <si>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</si>
  <si>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</si>
  <si>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</si>
  <si>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</si>
  <si>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</si>
  <si>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</si>
  <si>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</si>
  <si>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</si>
  <si>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</si>
  <si>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</si>
  <si>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</si>
  <si>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</si>
  <si>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</si>
  <si>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</si>
  <si>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</si>
  <si>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</si>
  <si>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</si>
  <si>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</si>
  <si>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</si>
  <si>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</si>
  <si>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</si>
  <si>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</si>
  <si>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</si>
  <si>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</si>
  <si>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</si>
  <si>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</si>
  <si>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</si>
  <si>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</si>
  <si>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</si>
  <si>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</si>
  <si>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</si>
  <si>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</si>
  <si>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</si>
  <si>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</si>
  <si>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</si>
  <si>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</si>
  <si>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</si>
  <si>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</si>
  <si>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</si>
  <si>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</si>
  <si>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</si>
  <si>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</si>
  <si>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</si>
  <si>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</si>
  <si>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</si>
  <si>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</si>
  <si>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</si>
  <si>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</si>
  <si>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</si>
  <si>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</si>
  <si>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</si>
  <si>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</si>
  <si>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</si>
  <si>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</si>
  <si>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</si>
  <si>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</si>
  <si>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</si>
  <si>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</si>
  <si>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</si>
  <si>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</si>
  <si>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</si>
  <si>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</si>
  <si>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</si>
  <si>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</si>
  <si>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</si>
  <si>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</si>
  <si>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</si>
  <si>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</si>
  <si>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</si>
  <si>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</si>
  <si>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</si>
  <si>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</si>
  <si>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</si>
  <si>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</si>
  <si>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</si>
  <si>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</si>
  <si>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</si>
  <si>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</si>
  <si>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</si>
  <si>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</si>
  <si>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</si>
  <si>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</si>
  <si>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</si>
  <si>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</si>
  <si>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</si>
  <si>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</si>
  <si>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</si>
  <si>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</si>
  <si>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</si>
  <si>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</si>
  <si>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</si>
  <si>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</si>
  <si>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</si>
  <si>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</si>
  <si>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</si>
  <si>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</si>
  <si>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</si>
  <si>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</si>
  <si>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</si>
  <si>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</si>
  <si>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</si>
  <si>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</si>
  <si>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</si>
  <si>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</si>
  <si>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</si>
  <si>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</si>
  <si>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</si>
  <si>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</si>
  <si>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</si>
  <si>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</si>
  <si>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</si>
  <si>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</si>
  <si>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</si>
  <si>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</si>
  <si>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</si>
  <si>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</si>
  <si>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</si>
  <si>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</si>
  <si>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</si>
  <si>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</si>
  <si>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</si>
  <si>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</si>
  <si>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</si>
  <si>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</si>
  <si>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</si>
  <si>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</si>
  <si>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</si>
  <si>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</si>
  <si>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</si>
  <si>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</si>
  <si>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</si>
  <si>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</si>
  <si>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</si>
  <si>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</si>
  <si>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</si>
  <si>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</si>
  <si>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</si>
  <si>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</si>
  <si>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</si>
  <si>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</si>
  <si>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</si>
  <si>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</si>
  <si>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</si>
  <si>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</si>
  <si>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</si>
  <si>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</si>
  <si>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</si>
  <si>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</si>
  <si>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</si>
  <si>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</si>
  <si>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</si>
  <si>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</si>
  <si>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</si>
  <si>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</si>
  <si>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</si>
  <si>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</si>
  <si>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</si>
  <si>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</si>
  <si>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</si>
  <si>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</si>
  <si>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</si>
  <si>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</si>
  <si>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</si>
  <si>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</si>
  <si>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</si>
  <si>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</si>
  <si>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</si>
  <si>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</si>
  <si>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</si>
  <si>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</si>
  <si>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</si>
  <si>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</si>
  <si>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</si>
  <si>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</si>
  <si>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</si>
  <si>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</si>
  <si>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</si>
  <si>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</si>
  <si>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</si>
  <si>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</si>
  <si>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</si>
  <si>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</si>
  <si>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</si>
  <si>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</si>
  <si>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</si>
  <si>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</si>
  <si>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</si>
  <si>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</si>
  <si>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</si>
  <si>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</si>
  <si>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</si>
  <si>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</si>
  <si>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</si>
  <si>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</si>
  <si>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</si>
  <si>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</si>
  <si>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</si>
  <si>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</si>
  <si>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</si>
  <si>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</si>
  <si>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</si>
  <si>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</si>
  <si>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</si>
  <si>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</si>
  <si>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</si>
  <si>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</si>
  <si>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</si>
  <si>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</si>
  <si>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</si>
  <si>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</si>
  <si>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</si>
  <si>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</si>
  <si>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</si>
  <si>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</si>
  <si>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</si>
  <si>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</si>
  <si>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</si>
  <si>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</si>
  <si>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</si>
  <si>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</si>
  <si>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</si>
  <si>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</si>
  <si>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</si>
  <si>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</si>
  <si>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</si>
  <si>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</si>
  <si>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</si>
  <si>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</si>
  <si>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</si>
  <si>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</si>
  <si>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</si>
  <si>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</si>
  <si>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</si>
  <si>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</si>
  <si>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</si>
  <si>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</si>
  <si>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</si>
  <si>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</si>
  <si>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</si>
  <si>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</si>
  <si>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</si>
  <si>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</si>
  <si>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</si>
  <si>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</si>
  <si>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</si>
  <si>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</si>
  <si>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</si>
  <si>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</si>
  <si>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</si>
  <si>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</si>
  <si>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</si>
  <si>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</si>
  <si>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</si>
  <si>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</si>
  <si>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</si>
  <si>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</si>
  <si>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</si>
  <si>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</si>
  <si>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</si>
  <si>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</si>
  <si>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</si>
  <si>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</si>
  <si>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</si>
  <si>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</si>
  <si>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</si>
  <si>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</si>
  <si>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</si>
  <si>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</si>
  <si>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</si>
  <si>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</si>
  <si>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</si>
  <si>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</si>
  <si>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</si>
  <si>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</si>
  <si>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</si>
  <si>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</si>
  <si>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</si>
  <si>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</si>
  <si>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</si>
  <si>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</si>
  <si>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</si>
  <si>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</si>
  <si>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</si>
  <si>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</si>
  <si>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</si>
  <si>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</si>
  <si>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</si>
  <si>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</si>
  <si>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</si>
  <si>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</si>
  <si>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</si>
  <si>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</si>
  <si>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</si>
  <si>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</si>
  <si>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</si>
  <si>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</si>
  <si>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</si>
  <si>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</si>
  <si>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</si>
  <si>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</si>
  <si>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</si>
  <si>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</si>
  <si>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</si>
  <si>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</si>
  <si>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</si>
  <si>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</si>
  <si>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</si>
  <si>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</si>
  <si>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</si>
  <si>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</si>
  <si>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</si>
  <si>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</si>
  <si>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</si>
  <si>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</si>
  <si>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</si>
  <si>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</si>
  <si>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</si>
  <si>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</si>
  <si>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</si>
  <si>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</si>
  <si>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</si>
  <si>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</si>
  <si>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</si>
  <si>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</si>
  <si>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</si>
  <si>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</si>
  <si>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</si>
  <si>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</si>
  <si>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</si>
  <si>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</si>
  <si>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</si>
  <si>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</si>
  <si>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</si>
  <si>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</si>
  <si>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</si>
  <si>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</si>
  <si>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</si>
  <si>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</si>
  <si>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</si>
  <si>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</si>
  <si>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</si>
  <si>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</si>
  <si>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</si>
  <si>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</si>
  <si>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</si>
  <si>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</si>
  <si>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</si>
  <si>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</si>
  <si>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</si>
  <si>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</si>
  <si>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</si>
  <si>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</si>
  <si>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</si>
  <si>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</si>
  <si>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</si>
  <si>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</si>
  <si>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</si>
  <si>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</si>
  <si>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</si>
  <si>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</si>
  <si>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</si>
  <si>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</si>
  <si>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</si>
  <si>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</si>
  <si>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</si>
  <si>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</si>
  <si>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</si>
  <si>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</si>
  <si>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</si>
  <si>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</si>
  <si>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</si>
  <si>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</si>
  <si>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</si>
  <si>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</si>
  <si>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</si>
  <si>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</si>
  <si>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</si>
  <si>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</si>
  <si>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</si>
  <si>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</si>
  <si>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</si>
  <si>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</si>
  <si>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</si>
  <si>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</si>
  <si>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</si>
  <si>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</si>
  <si>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</si>
  <si>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</si>
  <si>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</si>
  <si>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</si>
  <si>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</si>
  <si>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</si>
  <si>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</si>
  <si>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</si>
  <si>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</si>
  <si>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</si>
  <si>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</si>
  <si>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</si>
  <si>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</si>
  <si>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</si>
  <si>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</si>
  <si>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</si>
  <si>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</si>
  <si>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</si>
  <si>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</si>
  <si>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</si>
  <si>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</si>
  <si>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</si>
  <si>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</si>
  <si>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</si>
  <si>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</si>
  <si>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</si>
  <si>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</si>
  <si>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</si>
  <si>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</si>
  <si>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</si>
  <si>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</si>
  <si>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</si>
  <si>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</si>
  <si>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</si>
  <si>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</si>
  <si>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</si>
  <si>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</si>
  <si>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</si>
  <si>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</si>
  <si>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</si>
  <si>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</si>
  <si>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</si>
  <si>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</si>
  <si>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</si>
  <si>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</si>
  <si>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</si>
  <si>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</si>
  <si>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</si>
  <si>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</si>
  <si>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</si>
  <si>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</si>
  <si>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</si>
  <si>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</si>
  <si>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</si>
  <si>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</si>
  <si>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</si>
  <si>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</si>
  <si>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</si>
  <si>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</si>
  <si>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</si>
  <si>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</si>
  <si>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</si>
  <si>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</si>
  <si>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</si>
  <si>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</si>
  <si>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</si>
  <si>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</si>
  <si>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</si>
  <si>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</si>
  <si>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</si>
  <si>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</si>
  <si>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</si>
  <si>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</si>
  <si>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</si>
  <si>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</si>
  <si>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</si>
  <si>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</si>
  <si>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</si>
  <si>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</si>
  <si>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</si>
  <si>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</si>
  <si>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</si>
  <si>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</si>
  <si>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</si>
  <si>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</si>
  <si>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</si>
  <si>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</si>
  <si>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</si>
  <si>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</si>
  <si>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</si>
  <si>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</si>
  <si>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</si>
  <si>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</si>
  <si>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</si>
  <si>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</si>
  <si>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</si>
  <si>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</si>
  <si>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</si>
  <si>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</si>
  <si>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</si>
  <si>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</si>
  <si>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</si>
  <si>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</si>
  <si>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</si>
  <si>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</si>
  <si>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</si>
  <si>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</si>
  <si>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</si>
  <si>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</si>
  <si>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</si>
  <si>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</si>
  <si>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</si>
  <si>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</si>
  <si>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</si>
  <si>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</si>
  <si>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</si>
  <si>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</si>
  <si>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</si>
  <si>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</si>
  <si>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</si>
  <si>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</si>
  <si>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</si>
  <si>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</si>
  <si>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</si>
  <si>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</si>
  <si>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</si>
  <si>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</si>
  <si>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</si>
  <si>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</si>
  <si>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</si>
  <si>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</si>
  <si>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</si>
  <si>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</si>
  <si>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</si>
  <si>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</si>
  <si>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</si>
  <si>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</si>
  <si>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</si>
  <si>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</si>
  <si>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</si>
  <si>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</si>
  <si>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</si>
  <si>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</si>
  <si>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</si>
  <si>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</si>
  <si>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</si>
  <si>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</si>
  <si>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</si>
  <si>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</si>
  <si>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</si>
  <si>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</si>
  <si>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</si>
  <si>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</si>
  <si>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</si>
  <si>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</si>
  <si>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</si>
  <si>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</si>
  <si>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</si>
  <si>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</si>
  <si>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</si>
  <si>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</si>
  <si>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</si>
  <si>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</si>
  <si>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</si>
  <si>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</si>
  <si>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</si>
  <si>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</si>
  <si>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</si>
  <si>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</si>
  <si>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</si>
  <si>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</si>
  <si>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</si>
  <si>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</si>
  <si>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</si>
  <si>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</si>
  <si>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</si>
  <si>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</si>
  <si>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</si>
  <si>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</si>
  <si>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</si>
  <si>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</si>
  <si>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</si>
  <si>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</si>
  <si>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</si>
  <si>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</si>
  <si>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</si>
  <si>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</si>
  <si>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</si>
  <si>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</si>
  <si>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</si>
  <si>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</si>
  <si>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</si>
  <si>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</si>
  <si>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</si>
  <si>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</si>
  <si>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</si>
  <si>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</si>
  <si>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</si>
  <si>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</si>
  <si>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</si>
  <si>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</si>
  <si>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</si>
  <si>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</si>
  <si>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</si>
  <si>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</si>
  <si>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</si>
  <si>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</si>
  <si>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</si>
  <si>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</si>
  <si>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</si>
  <si>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</si>
  <si>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</si>
  <si>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</si>
  <si>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</si>
  <si>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</si>
  <si>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</si>
  <si>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</si>
  <si>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</si>
  <si>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</si>
  <si>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</si>
  <si>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</si>
  <si>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</si>
  <si>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</si>
  <si>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</si>
  <si>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</si>
  <si>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</si>
  <si>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</si>
  <si>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</si>
  <si>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</si>
  <si>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</si>
  <si>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</si>
  <si>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</si>
  <si>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</si>
  <si>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</si>
  <si>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</si>
  <si>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</si>
  <si>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</si>
  <si>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</si>
  <si>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</si>
  <si>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</si>
  <si>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</si>
  <si>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</si>
  <si>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</si>
  <si>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</si>
  <si>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</si>
  <si>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</si>
  <si>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</si>
  <si>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</si>
  <si>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</si>
  <si>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</si>
  <si>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</si>
  <si>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</si>
  <si>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</si>
  <si>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</si>
  <si>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</si>
  <si>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</si>
  <si>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</si>
  <si>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</si>
  <si>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</si>
  <si>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</si>
  <si>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</si>
  <si>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</si>
  <si>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</si>
  <si>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</si>
  <si>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</si>
  <si>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</si>
  <si>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</si>
  <si>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</si>
  <si>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</si>
  <si>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</si>
  <si>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</si>
  <si>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</si>
  <si>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</si>
  <si>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</si>
  <si>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</si>
  <si>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</si>
  <si>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</si>
  <si>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</si>
  <si>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</si>
  <si>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</si>
  <si>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</si>
  <si>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</si>
  <si>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</si>
  <si>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</si>
  <si>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</si>
  <si>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</si>
  <si>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</si>
  <si>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</si>
  <si>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</si>
  <si>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</si>
  <si>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</si>
  <si>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</si>
  <si>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</si>
  <si>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</si>
  <si>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</si>
  <si>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</si>
  <si>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</si>
  <si>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</si>
  <si>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</si>
  <si>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</si>
  <si>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</si>
  <si>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</si>
  <si>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</si>
  <si>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</si>
  <si>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</si>
  <si>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</si>
  <si>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</si>
  <si>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</si>
  <si>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</si>
  <si>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</si>
  <si>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</si>
  <si>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</si>
  <si>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</si>
  <si>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</si>
  <si>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</si>
  <si>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</si>
  <si>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</si>
  <si>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</si>
  <si>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</si>
  <si>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</si>
  <si>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</si>
  <si>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</si>
  <si>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</si>
  <si>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</si>
  <si>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</si>
  <si>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</si>
  <si>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</si>
  <si>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</si>
  <si>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</si>
  <si>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</si>
  <si>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</si>
  <si>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</si>
  <si>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</si>
  <si>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</si>
  <si>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</si>
  <si>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</si>
  <si>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</si>
  <si>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</si>
  <si>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</si>
  <si>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</si>
  <si>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</si>
  <si>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</si>
  <si>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</si>
  <si>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</si>
  <si>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</si>
  <si>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</si>
  <si>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</si>
  <si>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</si>
  <si>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</si>
  <si>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</si>
  <si>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</si>
  <si>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</si>
  <si>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</si>
  <si>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</si>
  <si>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</si>
  <si>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</si>
  <si>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</si>
  <si>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</si>
  <si>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</si>
  <si>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</si>
  <si>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</si>
  <si>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</si>
  <si>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</si>
  <si>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</si>
  <si>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</si>
  <si>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</si>
  <si>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</si>
  <si>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</si>
  <si>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</si>
  <si>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</si>
  <si>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</si>
  <si>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</si>
  <si>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</si>
  <si>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</si>
  <si>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</si>
  <si>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</si>
  <si>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</si>
  <si>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</si>
  <si>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</si>
  <si>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</si>
  <si>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</si>
  <si>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</si>
  <si>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</si>
  <si>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</si>
  <si>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</si>
  <si>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</si>
  <si>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</si>
  <si>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</si>
  <si>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</si>
  <si>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</si>
  <si>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</si>
  <si>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</si>
  <si>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</si>
  <si>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</si>
  <si>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</si>
  <si>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</si>
  <si>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</si>
  <si>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</si>
  <si>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</si>
  <si>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</si>
  <si>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</si>
  <si>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</si>
  <si>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</si>
  <si>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</si>
  <si>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</si>
  <si>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</si>
  <si>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</si>
  <si>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</si>
  <si>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</si>
  <si>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</si>
  <si>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</si>
  <si>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</si>
  <si>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</si>
  <si>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</si>
  <si>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</si>
  <si>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</si>
  <si>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</si>
  <si>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</si>
  <si>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</si>
  <si>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</si>
  <si>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</si>
  <si>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</si>
  <si>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</si>
  <si>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</si>
  <si>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</si>
  <si>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</si>
  <si>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</si>
  <si>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</si>
  <si>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</si>
  <si>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</si>
  <si>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</si>
  <si>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</si>
  <si>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</si>
  <si>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</si>
  <si>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</si>
  <si>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</si>
  <si>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</si>
  <si>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</si>
  <si>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</si>
  <si>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</si>
  <si>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</si>
  <si>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</si>
  <si>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</si>
  <si>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</si>
  <si>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</si>
  <si>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</si>
  <si>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</si>
  <si>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</si>
  <si>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</si>
  <si>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</si>
  <si>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</si>
  <si>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</si>
  <si>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</si>
  <si>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</si>
  <si>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</si>
  <si>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</si>
  <si>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</si>
  <si>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</si>
  <si>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</si>
  <si>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</si>
  <si>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</si>
  <si>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</si>
  <si>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</si>
  <si>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</si>
  <si>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</si>
  <si>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</si>
  <si>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</si>
  <si>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</si>
  <si>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</si>
  <si>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</si>
  <si>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</si>
  <si>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</si>
  <si>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</si>
  <si>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</si>
  <si>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</si>
  <si>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</si>
  <si>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</si>
  <si>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</si>
  <si>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</si>
  <si>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</si>
  <si>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</si>
  <si>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</si>
  <si>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</si>
  <si>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</si>
  <si>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</si>
  <si>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</si>
  <si>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</si>
  <si>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</si>
  <si>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</si>
  <si>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</si>
  <si>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</si>
  <si>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</si>
  <si>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</si>
  <si>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</si>
  <si>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</si>
  <si>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</si>
  <si>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</si>
  <si>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</si>
  <si>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</si>
  <si>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</si>
  <si>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</si>
  <si>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</si>
  <si>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</si>
  <si>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</si>
  <si>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</si>
  <si>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</si>
  <si>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</si>
  <si>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</si>
  <si>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</si>
  <si>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</si>
  <si>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</si>
  <si>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</si>
  <si>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</si>
  <si>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</si>
  <si>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</si>
  <si>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</si>
  <si>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</si>
  <si>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</si>
  <si>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</si>
  <si>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</si>
  <si>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</si>
  <si>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</si>
  <si>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</si>
  <si>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</si>
  <si>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</si>
  <si>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</si>
  <si>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</si>
  <si>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</si>
  <si>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</si>
  <si>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</si>
  <si>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</si>
  <si>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</si>
  <si>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</si>
  <si>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</si>
  <si>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</si>
  <si>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</si>
  <si>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</si>
  <si>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</si>
  <si>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</si>
  <si>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</si>
  <si>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</si>
  <si>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</si>
  <si>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</si>
  <si>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</si>
  <si>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</si>
  <si>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</si>
  <si>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</si>
  <si>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</si>
  <si>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</si>
  <si>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</si>
  <si>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</si>
  <si>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</si>
  <si>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</si>
  <si>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</si>
  <si>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</si>
  <si>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</si>
  <si>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</si>
  <si>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</si>
  <si>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</si>
  <si>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</si>
  <si>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</si>
  <si>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</si>
  <si>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</si>
  <si>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</si>
  <si>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</si>
  <si>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</si>
  <si>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</si>
  <si>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</si>
  <si>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</si>
  <si>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</si>
  <si>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</si>
  <si>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</si>
  <si>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</si>
  <si>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</si>
  <si>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</si>
  <si>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</si>
  <si>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</si>
  <si>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</si>
  <si>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</si>
  <si>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</si>
  <si>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</si>
  <si>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</si>
  <si>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</si>
  <si>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</si>
  <si>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</si>
  <si>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</si>
  <si>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</si>
  <si>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</si>
  <si>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</si>
  <si>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</si>
  <si>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</si>
  <si>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</si>
  <si>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</si>
  <si>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</si>
  <si>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</si>
  <si>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</si>
  <si>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</si>
  <si>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</si>
  <si>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</si>
  <si>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</si>
  <si>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</si>
  <si>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</si>
  <si>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</si>
  <si>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</si>
  <si>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</si>
  <si>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</si>
  <si>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</si>
  <si>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</si>
  <si>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</si>
  <si>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</si>
  <si>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</si>
  <si>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</si>
  <si>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</si>
  <si>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</si>
  <si>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</si>
  <si>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</si>
  <si>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</si>
  <si>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</si>
  <si>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</si>
  <si>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</si>
  <si>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</si>
  <si>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</si>
  <si>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</si>
  <si>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</si>
  <si>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</si>
  <si>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</si>
  <si>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</si>
  <si>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</si>
  <si>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</si>
  <si>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</si>
  <si>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</si>
  <si>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</si>
  <si>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</si>
  <si>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</si>
  <si>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</si>
  <si>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</si>
  <si>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</si>
  <si>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</si>
  <si>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</si>
  <si>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</si>
  <si>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</si>
  <si>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</si>
  <si>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</si>
  <si>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</si>
  <si>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</si>
  <si>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</si>
  <si>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</si>
  <si>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</si>
  <si>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</si>
  <si>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</si>
  <si>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</si>
  <si>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</si>
  <si>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</si>
  <si>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</si>
  <si>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</si>
  <si>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</si>
  <si>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</si>
  <si>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</si>
  <si>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</si>
  <si>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</si>
  <si>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</si>
  <si>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</si>
  <si>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</si>
  <si>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</si>
  <si>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</si>
  <si>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</si>
  <si>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</si>
  <si>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</si>
  <si>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</si>
  <si>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</si>
  <si>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</si>
  <si>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</si>
  <si>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</si>
  <si>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</si>
  <si>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</si>
  <si>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</si>
  <si>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</si>
  <si>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</si>
  <si>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</si>
  <si>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</si>
  <si>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</si>
  <si>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</si>
  <si>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</si>
  <si>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</si>
  <si>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</si>
  <si>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</si>
  <si>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</si>
  <si>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</si>
  <si>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</si>
  <si>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</si>
  <si>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</si>
  <si>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</si>
  <si>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</si>
  <si>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</si>
  <si>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</si>
  <si>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</si>
  <si>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</si>
  <si>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</si>
  <si>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</si>
  <si>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</si>
  <si>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</si>
  <si>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</si>
  <si>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</si>
  <si>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</si>
  <si>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</si>
  <si>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</si>
  <si>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</si>
  <si>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</si>
  <si>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</si>
  <si>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</si>
  <si>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</si>
  <si>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</si>
  <si>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</si>
  <si>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</si>
  <si>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</si>
  <si>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</si>
  <si>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</si>
  <si>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</si>
  <si>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</si>
  <si>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</si>
  <si>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</si>
  <si>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</si>
  <si>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</si>
  <si>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</si>
  <si>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</si>
  <si>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</si>
  <si>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</si>
  <si>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</si>
  <si>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</si>
  <si>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</si>
  <si>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</si>
  <si>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</si>
  <si>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</si>
  <si>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</si>
  <si>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</si>
  <si>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</si>
  <si>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</si>
  <si>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</si>
  <si>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</si>
  <si>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</si>
  <si>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</si>
  <si>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</si>
  <si>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</si>
  <si>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</si>
  <si>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</si>
  <si>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</si>
  <si>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</si>
  <si>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</si>
  <si>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</si>
  <si>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</si>
  <si>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</si>
  <si>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</si>
  <si>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</si>
  <si>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</si>
  <si>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</si>
  <si>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</si>
  <si>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</si>
  <si>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</si>
  <si>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</si>
  <si>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</si>
  <si>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</si>
  <si>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</si>
  <si>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</si>
  <si>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</si>
  <si>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</si>
  <si>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</si>
  <si>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</si>
  <si>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</si>
  <si>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</si>
  <si>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</si>
  <si>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</si>
  <si>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</si>
  <si>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</si>
  <si>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</si>
  <si>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</si>
  <si>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</si>
  <si>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</si>
  <si>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</si>
  <si>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</si>
  <si>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</si>
  <si>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</si>
  <si>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</si>
  <si>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</si>
  <si>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</si>
  <si>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</si>
  <si>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</si>
  <si>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</si>
  <si>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</si>
  <si>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</si>
  <si>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</si>
  <si>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</si>
  <si>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</si>
  <si>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</si>
  <si>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</si>
  <si>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</si>
  <si>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</si>
  <si>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</si>
  <si>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</si>
  <si>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</si>
  <si>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</si>
  <si>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</si>
  <si>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</si>
  <si>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</si>
  <si>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</si>
  <si>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</si>
  <si>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</si>
  <si>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</si>
  <si>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</si>
  <si>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</si>
  <si>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</si>
  <si>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</si>
  <si>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</si>
  <si>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</si>
  <si>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</si>
  <si>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</si>
  <si>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</si>
  <si>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</si>
  <si>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</si>
  <si>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</si>
  <si>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</si>
  <si>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</si>
  <si>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</si>
  <si>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</si>
  <si>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</si>
  <si>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</si>
  <si>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</si>
  <si>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</si>
  <si>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</si>
  <si>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</si>
  <si>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</si>
  <si>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</si>
  <si>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</si>
  <si>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</si>
  <si>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</si>
  <si>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</si>
  <si>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</si>
  <si>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</si>
  <si>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</si>
  <si>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</si>
  <si>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</si>
  <si>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</si>
  <si>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</si>
  <si>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</si>
  <si>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</si>
  <si>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</si>
  <si>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</si>
  <si>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</si>
  <si>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</si>
  <si>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</si>
  <si>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</si>
  <si>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</si>
  <si>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</si>
  <si>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</si>
  <si>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</si>
  <si>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</si>
  <si>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</si>
  <si>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</si>
  <si>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</si>
  <si>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</si>
  <si>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</si>
  <si>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</si>
  <si>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</si>
  <si>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</si>
  <si>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</si>
  <si>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</si>
  <si>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</si>
  <si>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</si>
  <si>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</si>
  <si>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</si>
  <si>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</si>
  <si>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</si>
  <si>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</si>
  <si>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</si>
  <si>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</si>
  <si>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</si>
  <si>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</si>
  <si>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</si>
  <si>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</si>
  <si>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</si>
  <si>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</si>
  <si>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</si>
  <si>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</si>
  <si>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</si>
  <si>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</si>
  <si>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</si>
  <si>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</si>
  <si>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</si>
  <si>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</si>
  <si>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</si>
  <si>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</si>
  <si>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</si>
  <si>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</si>
  <si>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</si>
  <si>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</si>
  <si>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</si>
  <si>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</si>
  <si>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</si>
  <si>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</si>
  <si>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</si>
  <si>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</si>
  <si>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</si>
  <si>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</si>
  <si>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</si>
  <si>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</si>
  <si>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</si>
  <si>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</si>
  <si>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</si>
  <si>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</si>
  <si>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</si>
  <si>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</si>
  <si>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</si>
  <si>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</si>
  <si>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</si>
  <si>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</si>
  <si>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</si>
  <si>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</si>
  <si>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</si>
  <si>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</si>
  <si>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</si>
  <si>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</si>
  <si>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</si>
  <si>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</si>
  <si>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</si>
  <si>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</si>
  <si>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</si>
  <si>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</si>
  <si>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</si>
  <si>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</si>
  <si>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</si>
  <si>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</si>
  <si>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</si>
  <si>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</si>
  <si>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</si>
  <si>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</si>
  <si>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</si>
  <si>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</si>
  <si>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</si>
  <si>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</si>
  <si>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</si>
  <si>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</si>
  <si>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</si>
  <si>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</si>
  <si>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</si>
  <si>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</si>
  <si>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</si>
  <si>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</si>
  <si>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</si>
  <si>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</si>
  <si>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</si>
  <si>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</si>
  <si>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</si>
  <si>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</si>
  <si>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</si>
  <si>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</si>
  <si>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</si>
  <si>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</si>
  <si>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</si>
  <si>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</si>
  <si>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</si>
  <si>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</si>
  <si>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</si>
  <si>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</si>
  <si>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</si>
  <si>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</si>
  <si>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</si>
  <si>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</si>
  <si>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</si>
  <si>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</si>
  <si>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</si>
  <si>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</si>
  <si>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</si>
  <si>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</si>
  <si>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</si>
  <si>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</si>
  <si>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</si>
  <si>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</si>
  <si>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</si>
  <si>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</si>
  <si>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</si>
  <si>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</si>
  <si>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</si>
  <si>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</si>
  <si>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</si>
  <si>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</si>
  <si>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</si>
  <si>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</si>
  <si>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</si>
  <si>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</si>
  <si>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</si>
  <si>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</si>
  <si>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</si>
  <si>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</si>
  <si>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</si>
  <si>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</si>
  <si>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</si>
  <si>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</si>
  <si>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</si>
  <si>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</si>
  <si>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</si>
  <si>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</si>
  <si>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</si>
  <si>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</si>
  <si>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</si>
  <si>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</si>
  <si>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</si>
  <si>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</si>
  <si>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</si>
  <si>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</si>
  <si>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</si>
  <si>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</si>
  <si>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</si>
  <si>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</si>
  <si>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</si>
  <si>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</si>
  <si>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</si>
  <si>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</si>
  <si>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</si>
  <si>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</si>
  <si>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</si>
  <si>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</si>
  <si>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</si>
  <si>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</si>
  <si>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</si>
  <si>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</si>
  <si>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</si>
  <si>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</si>
  <si>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</si>
  <si>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</si>
  <si>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</si>
  <si>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</si>
  <si>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</si>
  <si>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</si>
  <si>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</si>
  <si>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</si>
  <si>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</si>
  <si>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</si>
  <si>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</si>
  <si>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</si>
  <si>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</si>
  <si>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</si>
  <si>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</si>
  <si>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</si>
  <si>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</si>
  <si>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</si>
  <si>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</si>
  <si>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</si>
  <si>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</si>
  <si>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</si>
  <si>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</si>
  <si>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</si>
  <si>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</si>
  <si>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</si>
  <si>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</si>
  <si>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</si>
  <si>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</si>
  <si>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</si>
  <si>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</si>
  <si>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</si>
  <si>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</si>
  <si>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</si>
  <si>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</si>
  <si>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</si>
  <si>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</si>
  <si>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</si>
  <si>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</si>
  <si>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</si>
  <si>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</si>
  <si>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</si>
  <si>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</si>
  <si>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</si>
  <si>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</si>
  <si>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</si>
  <si>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</si>
  <si>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</si>
  <si>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</si>
  <si>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</si>
  <si>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</si>
  <si>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</si>
  <si>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</si>
  <si>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</si>
  <si>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</si>
  <si>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</si>
  <si>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</si>
  <si>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</si>
  <si>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</si>
  <si>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</si>
  <si>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</si>
  <si>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</si>
  <si>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</si>
  <si>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</si>
  <si>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</si>
  <si>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</si>
  <si>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</si>
  <si>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</si>
  <si>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</si>
  <si>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</si>
  <si>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</si>
  <si>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</si>
  <si>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</si>
  <si>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</si>
  <si>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</si>
  <si>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</si>
  <si>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</si>
  <si>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</si>
  <si>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</si>
  <si>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</si>
  <si>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</si>
  <si>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</si>
  <si>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</si>
  <si>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</si>
  <si>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</si>
  <si>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</si>
  <si>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</si>
  <si>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</si>
  <si>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</si>
  <si>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</si>
  <si>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</si>
  <si>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</si>
  <si>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</si>
  <si>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</si>
  <si>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</si>
  <si>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</si>
  <si>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</si>
  <si>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</si>
  <si>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</si>
  <si>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</si>
  <si>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</si>
  <si>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</si>
  <si>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</si>
  <si>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</si>
  <si>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</si>
  <si>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</si>
  <si>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</si>
  <si>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</si>
  <si>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</si>
  <si>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</si>
  <si>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</si>
  <si>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</si>
  <si>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</si>
  <si>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</si>
  <si>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</si>
  <si>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</si>
  <si>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</si>
  <si>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</si>
  <si>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</si>
  <si>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</si>
  <si>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</si>
  <si>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</si>
  <si>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</si>
  <si>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</si>
  <si>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</si>
  <si>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</si>
  <si>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</si>
  <si>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</si>
  <si>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</si>
  <si>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</si>
  <si>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</si>
  <si>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</si>
  <si>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</si>
  <si>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</si>
  <si>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</si>
  <si>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</si>
  <si>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</si>
  <si>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</si>
  <si>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</si>
  <si>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</si>
  <si>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</si>
  <si>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</si>
  <si>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</si>
  <si>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</si>
  <si>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</si>
  <si>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</si>
  <si>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</si>
  <si>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</si>
  <si>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</si>
  <si>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</si>
  <si>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</si>
  <si>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</si>
  <si>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</si>
  <si>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</si>
  <si>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</si>
  <si>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</si>
  <si>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</si>
  <si>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</si>
  <si>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</si>
  <si>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</si>
  <si>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</si>
  <si>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</si>
  <si>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</si>
  <si>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</si>
  <si>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</si>
  <si>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</si>
  <si>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</si>
  <si>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</si>
  <si>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</si>
  <si>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</si>
  <si>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</si>
  <si>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</si>
  <si>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</si>
  <si>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</si>
  <si>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</si>
  <si>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</si>
  <si>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</si>
  <si>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</si>
  <si>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</si>
  <si>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</si>
  <si>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</si>
  <si>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</si>
  <si>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</si>
  <si>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</si>
  <si>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</si>
  <si>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</si>
  <si>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</si>
  <si>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</si>
  <si>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</si>
  <si>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</si>
  <si>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</si>
  <si>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</si>
  <si>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</si>
  <si>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</si>
  <si>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</si>
  <si>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</si>
  <si>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</si>
  <si>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</si>
  <si>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</si>
  <si>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</si>
  <si>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</si>
  <si>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</si>
  <si>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</si>
  <si>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</si>
  <si>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</si>
  <si>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</si>
  <si>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</si>
  <si>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</si>
  <si>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</si>
  <si>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</si>
  <si>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</si>
  <si>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</si>
  <si>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</si>
  <si>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</si>
  <si>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</si>
  <si>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</si>
  <si>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</si>
  <si>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</si>
  <si>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</si>
  <si>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</si>
  <si>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</si>
  <si>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</si>
  <si>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</si>
  <si>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</si>
  <si>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</si>
  <si>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</si>
  <si>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</si>
  <si>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</si>
  <si>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</si>
  <si>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</si>
  <si>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</si>
  <si>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</si>
  <si>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</si>
  <si>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</si>
  <si>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</si>
  <si>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</si>
  <si>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</si>
  <si>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</si>
  <si>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</si>
  <si>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</si>
  <si>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</si>
  <si>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</si>
  <si>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</si>
  <si>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</si>
  <si>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</si>
  <si>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</si>
  <si>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</si>
  <si>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</si>
  <si>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</si>
  <si>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</si>
  <si>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</si>
  <si>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</si>
  <si>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</si>
  <si>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</si>
  <si>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</si>
  <si>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</si>
  <si>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</si>
  <si>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</si>
  <si>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</si>
  <si>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</si>
  <si>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</si>
  <si>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</si>
  <si>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</si>
  <si>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</si>
  <si>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</si>
  <si>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</si>
  <si>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</si>
  <si>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</si>
  <si>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</si>
  <si>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</si>
  <si>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</si>
  <si>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</si>
  <si>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</si>
  <si>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</si>
  <si>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</si>
  <si>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</si>
  <si>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</si>
  <si>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</si>
  <si>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</si>
  <si>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</si>
  <si>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</si>
  <si>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</si>
  <si>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</si>
  <si>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</si>
  <si>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</si>
  <si>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</si>
  <si>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</si>
  <si>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</si>
  <si>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</si>
  <si>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</si>
  <si>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</si>
  <si>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</si>
  <si>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</si>
  <si>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</si>
  <si>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</si>
  <si>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</si>
  <si>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</si>
  <si>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</si>
  <si>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</si>
  <si>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</si>
  <si>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</si>
  <si>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</si>
  <si>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</si>
  <si>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</si>
  <si>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</si>
  <si>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</si>
  <si>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</si>
  <si>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</si>
  <si>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</si>
  <si>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</si>
  <si>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</si>
  <si>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</si>
  <si>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</si>
  <si>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</si>
  <si>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</si>
  <si>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</si>
  <si>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</si>
  <si>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</si>
  <si>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</si>
  <si>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</si>
  <si>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</si>
  <si>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</si>
  <si>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</si>
  <si>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</si>
  <si>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</si>
  <si>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</si>
  <si>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</si>
  <si>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</si>
  <si>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</si>
  <si>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</si>
  <si>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</si>
  <si>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</si>
  <si>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</si>
  <si>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</si>
  <si>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</si>
  <si>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</si>
  <si>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</si>
  <si>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</si>
  <si>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</si>
  <si>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</si>
  <si>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</si>
  <si>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</si>
  <si>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</si>
  <si>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</si>
  <si>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</si>
  <si>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</si>
  <si>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</si>
  <si>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</si>
  <si>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</si>
  <si>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</si>
  <si>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</si>
  <si>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</si>
  <si>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</si>
  <si>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</si>
  <si>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</si>
  <si>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</si>
  <si>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</si>
  <si>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</si>
  <si>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</si>
  <si>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</si>
  <si>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</si>
  <si>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</si>
  <si>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</si>
  <si>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</si>
  <si>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</si>
  <si>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</si>
  <si>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</si>
  <si>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</si>
  <si>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</si>
  <si>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</si>
  <si>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</si>
  <si>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</si>
  <si>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</si>
  <si>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</si>
  <si>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</si>
  <si>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</si>
  <si>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</si>
  <si>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</si>
  <si>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</si>
  <si>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</si>
  <si>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</si>
  <si>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</si>
  <si>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</si>
  <si>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</si>
  <si>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</si>
  <si>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</si>
  <si>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</si>
  <si>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</si>
  <si>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</si>
  <si>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</si>
  <si>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</si>
  <si>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</si>
  <si>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</si>
  <si>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</si>
  <si>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</si>
  <si>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</si>
  <si>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</si>
  <si>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</si>
  <si>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</si>
  <si>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</si>
  <si>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</si>
  <si>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</si>
  <si>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</si>
  <si>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</si>
  <si>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</si>
  <si>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</si>
  <si>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</si>
  <si>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</si>
  <si>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</si>
  <si>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</si>
  <si>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</si>
  <si>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</si>
  <si>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</si>
  <si>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</si>
  <si>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</si>
  <si>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</si>
  <si>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</si>
  <si>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</si>
  <si>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</si>
  <si>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</si>
  <si>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</si>
  <si>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</si>
  <si>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</si>
  <si>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</si>
  <si>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</si>
  <si>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</si>
  <si>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</si>
  <si>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</si>
  <si>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</si>
  <si>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</si>
  <si>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</si>
  <si>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</si>
  <si>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</si>
  <si>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</si>
  <si>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</si>
  <si>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</si>
  <si>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</si>
  <si>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</si>
  <si>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</si>
  <si>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</si>
  <si>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</si>
  <si>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</si>
  <si>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</si>
  <si>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</si>
  <si>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</si>
  <si>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</si>
  <si>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</si>
  <si>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</si>
  <si>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</si>
  <si>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</si>
  <si>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</si>
  <si>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</si>
  <si>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</si>
  <si>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</si>
  <si>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</si>
  <si>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</si>
  <si>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</si>
  <si>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</si>
  <si>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</si>
  <si>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</si>
  <si>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</si>
  <si>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</si>
  <si>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</si>
  <si>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</si>
  <si>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</si>
  <si>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</si>
  <si>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</si>
  <si>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</si>
  <si>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</si>
  <si>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</si>
  <si>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</si>
  <si>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</si>
  <si>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</si>
  <si>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</si>
  <si>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</si>
  <si>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</si>
  <si>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</si>
  <si>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</si>
  <si>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</si>
  <si>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</si>
  <si>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</si>
  <si>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</si>
  <si>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</si>
  <si>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</si>
  <si>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</si>
  <si>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</si>
  <si>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</si>
  <si>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</si>
  <si>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</si>
  <si>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</si>
  <si>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</si>
  <si>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</si>
  <si>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</si>
  <si>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</si>
  <si>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</si>
  <si>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</si>
  <si>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</si>
  <si>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</si>
  <si>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</si>
  <si>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</si>
  <si>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</si>
  <si>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</si>
  <si>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</si>
  <si>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</si>
  <si>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</si>
  <si>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</si>
  <si>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</si>
  <si>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</si>
  <si>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</si>
  <si>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</si>
  <si>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</si>
  <si>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</si>
  <si>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</si>
  <si>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</si>
  <si>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</si>
  <si>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</si>
  <si>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</si>
  <si>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</si>
  <si>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</si>
  <si>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</si>
  <si>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</si>
  <si>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</si>
  <si>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</si>
  <si>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</si>
  <si>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</si>
  <si>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</si>
  <si>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</si>
  <si>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</si>
  <si>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</si>
  <si>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</si>
  <si>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</si>
  <si>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</si>
  <si>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</si>
  <si>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</si>
  <si>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</si>
  <si>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</si>
  <si>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</si>
  <si>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</si>
  <si>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</si>
  <si>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</si>
  <si>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</si>
  <si>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</si>
  <si>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</si>
  <si>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</si>
  <si>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</si>
  <si>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</si>
  <si>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</si>
  <si>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</si>
  <si>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</si>
  <si>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</si>
  <si>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</si>
  <si>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</si>
  <si>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</si>
  <si>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</si>
  <si>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</si>
  <si>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</si>
  <si>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</si>
  <si>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</si>
  <si>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</si>
  <si>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</si>
  <si>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</si>
  <si>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</si>
  <si>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</si>
  <si>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</si>
  <si>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</si>
  <si>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</si>
  <si>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</si>
  <si>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</si>
  <si>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</si>
  <si>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</si>
  <si>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</si>
  <si>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</si>
  <si>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</si>
  <si>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</si>
  <si>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</si>
  <si>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</si>
  <si>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</si>
  <si>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</si>
  <si>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</si>
  <si>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</si>
  <si>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</si>
  <si>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</si>
  <si>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</si>
  <si>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</si>
  <si>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</si>
  <si>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</si>
  <si>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</si>
  <si>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</si>
  <si>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</si>
  <si>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</si>
  <si>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</si>
  <si>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</si>
  <si>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</si>
  <si>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</si>
  <si>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</si>
  <si>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</si>
  <si>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</si>
  <si>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</si>
  <si>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</si>
  <si>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</si>
  <si>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</si>
  <si>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</si>
  <si>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</si>
  <si>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</si>
  <si>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</si>
  <si>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</si>
  <si>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</si>
  <si>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</si>
  <si>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</si>
  <si>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</si>
  <si>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</si>
  <si>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</si>
  <si>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</si>
  <si>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</si>
  <si>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</si>
  <si>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</si>
  <si>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</si>
  <si>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</si>
  <si>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</si>
  <si>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</si>
  <si>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</si>
  <si>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</si>
  <si>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</si>
  <si>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</si>
  <si>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</si>
  <si>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</si>
  <si>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</si>
  <si>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</si>
  <si>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</si>
  <si>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</si>
  <si>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</si>
  <si>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</si>
  <si>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</si>
  <si>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</si>
  <si>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</si>
  <si>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</si>
  <si>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</si>
  <si>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</si>
  <si>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</si>
  <si>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</si>
  <si>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</si>
  <si>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</si>
  <si>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</si>
  <si>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</si>
  <si>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</si>
  <si>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</si>
  <si>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</si>
  <si>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</si>
  <si>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</si>
  <si>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</si>
  <si>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</si>
  <si>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</si>
  <si>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</si>
  <si>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</si>
  <si>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</si>
  <si>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</si>
  <si>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</si>
  <si>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</si>
  <si>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</si>
  <si>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</si>
  <si>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</si>
  <si>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</si>
  <si>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</si>
  <si>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</si>
  <si>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</si>
  <si>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</si>
  <si>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</si>
  <si>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</si>
  <si>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</si>
  <si>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</si>
  <si>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</si>
  <si>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</si>
  <si>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</si>
  <si>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</si>
  <si>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</si>
  <si>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</si>
  <si>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</si>
  <si>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</si>
  <si>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</si>
  <si>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</si>
  <si>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</si>
  <si>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</si>
  <si>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</si>
  <si>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</si>
  <si>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</si>
  <si>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</si>
  <si>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</si>
  <si>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</si>
  <si>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</si>
  <si>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</si>
  <si>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</si>
  <si>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</si>
  <si>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</si>
  <si>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</si>
  <si>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</si>
  <si>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</si>
  <si>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</si>
  <si>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</si>
  <si>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</si>
  <si>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</si>
  <si>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</si>
  <si>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</si>
  <si>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</si>
  <si>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</si>
  <si>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</si>
  <si>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</si>
  <si>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</si>
  <si>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</si>
  <si>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</si>
  <si>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</si>
  <si>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</si>
  <si>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</si>
  <si>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</si>
  <si>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</si>
  <si>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</si>
  <si>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</si>
  <si>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</si>
  <si>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</si>
  <si>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</si>
  <si>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</si>
  <si>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</si>
  <si>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</si>
  <si>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</si>
  <si>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</si>
  <si>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</si>
  <si>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</si>
  <si>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</si>
  <si>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</si>
  <si>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</si>
  <si>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</si>
  <si>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</si>
  <si>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</si>
  <si>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</si>
  <si>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</si>
  <si>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</si>
  <si>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</si>
  <si>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</si>
  <si>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</si>
  <si>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</si>
  <si>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</si>
  <si>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</si>
  <si>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</si>
  <si>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</si>
  <si>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</si>
  <si>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</si>
  <si>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</si>
  <si>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</si>
  <si>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</si>
  <si>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</si>
  <si>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</si>
  <si>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</si>
  <si>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</si>
  <si>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</si>
  <si>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</si>
  <si>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</si>
  <si>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</si>
  <si>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</si>
  <si>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</si>
  <si>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</si>
  <si>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</si>
  <si>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</si>
  <si>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</si>
  <si>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</si>
  <si>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</si>
  <si>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</si>
  <si>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</si>
  <si>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</si>
  <si>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</si>
  <si>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</si>
  <si>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</si>
  <si>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</si>
  <si>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</si>
  <si>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</si>
  <si>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</si>
  <si>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</si>
  <si>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</si>
  <si>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</si>
  <si>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</si>
  <si>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</si>
  <si>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</si>
  <si>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</si>
  <si>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</si>
  <si>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</si>
  <si>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</si>
  <si>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</si>
  <si>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</si>
  <si>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</si>
  <si>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</si>
  <si>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</si>
  <si>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</si>
  <si>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</si>
  <si>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</si>
  <si>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</si>
  <si>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</si>
  <si>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</si>
  <si>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</si>
  <si>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</si>
  <si>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</si>
  <si>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</si>
  <si>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</si>
  <si>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</si>
  <si>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</si>
  <si>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</si>
  <si>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</si>
  <si>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</si>
  <si>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</si>
  <si>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</si>
  <si>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</si>
  <si>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</si>
  <si>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</si>
  <si>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</si>
  <si>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</si>
  <si>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</si>
  <si>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</si>
  <si>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</si>
  <si>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</si>
  <si>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</si>
  <si>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</si>
  <si>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</si>
  <si>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</si>
  <si>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</si>
  <si>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</si>
  <si>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</si>
  <si>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</si>
  <si>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</si>
  <si>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</si>
  <si>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</si>
  <si>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</si>
  <si>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</si>
  <si>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</si>
  <si>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</si>
  <si>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</si>
  <si>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</si>
  <si>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</si>
  <si>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</si>
  <si>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</si>
  <si>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</si>
  <si>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</si>
  <si>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</si>
  <si>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</si>
  <si>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</si>
  <si>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</si>
  <si>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</si>
  <si>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</si>
  <si>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</si>
  <si>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</si>
  <si>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</si>
  <si>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</si>
  <si>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</si>
  <si>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</si>
  <si>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</si>
  <si>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</si>
  <si>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</si>
  <si>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</si>
  <si>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</si>
  <si>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</si>
  <si>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</si>
  <si>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</si>
  <si>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</si>
  <si>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</si>
  <si>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</si>
  <si>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</si>
  <si>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</si>
  <si>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</si>
  <si>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</si>
  <si>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</si>
  <si>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</si>
  <si>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</si>
  <si>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</si>
  <si>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</si>
  <si>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</si>
  <si>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</si>
  <si>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</si>
  <si>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</si>
  <si>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</si>
  <si>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</si>
  <si>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</si>
  <si>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</si>
  <si>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</si>
  <si>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</si>
  <si>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</si>
  <si>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</si>
  <si>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</si>
  <si>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</si>
  <si>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</si>
  <si>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</si>
  <si>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</si>
  <si>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</si>
  <si>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</si>
  <si>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</si>
  <si>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</si>
  <si>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</si>
  <si>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</si>
  <si>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</si>
  <si>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</si>
  <si>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</si>
  <si>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</si>
  <si>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</si>
  <si>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</si>
  <si>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</si>
  <si>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</si>
  <si>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</si>
  <si>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</si>
  <si>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</si>
  <si>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</si>
  <si>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</si>
  <si>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</si>
  <si>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</si>
  <si>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</si>
  <si>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</si>
  <si>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</si>
  <si>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</si>
  <si>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</si>
  <si>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</si>
  <si>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</si>
  <si>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</si>
  <si>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</si>
  <si>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</si>
  <si>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</si>
  <si>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</si>
  <si>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</si>
  <si>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</si>
  <si>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</si>
  <si>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</si>
  <si>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</si>
  <si>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</si>
  <si>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</si>
  <si>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</si>
  <si>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</si>
  <si>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</si>
  <si>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</si>
  <si>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</si>
  <si>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</si>
  <si>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</si>
  <si>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</si>
  <si>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</si>
  <si>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</si>
  <si>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</si>
  <si>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</si>
  <si>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</si>
  <si>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</si>
  <si>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</si>
  <si>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</si>
  <si>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</si>
  <si>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</si>
  <si>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</si>
  <si>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</si>
  <si>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</si>
  <si>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</si>
  <si>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</si>
  <si>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</si>
  <si>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</si>
  <si>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</si>
  <si>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</si>
  <si>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</si>
  <si>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</si>
  <si>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</si>
  <si>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</si>
  <si>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</si>
  <si>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</si>
  <si>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</si>
  <si>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</si>
  <si>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</si>
  <si>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</si>
  <si>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</si>
  <si>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</si>
  <si>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</si>
  <si>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</si>
  <si>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</si>
  <si>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</si>
  <si>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</si>
  <si>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</si>
  <si>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</si>
  <si>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</si>
  <si>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</si>
  <si>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</si>
  <si>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</si>
  <si>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</si>
  <si>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</si>
  <si>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</si>
  <si>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</si>
  <si>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</si>
  <si>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</si>
  <si>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</si>
  <si>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</si>
  <si>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</si>
  <si>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</si>
  <si>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</si>
  <si>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</si>
  <si>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</si>
  <si>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</si>
  <si>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</si>
  <si>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</si>
  <si>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</si>
  <si>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</si>
  <si>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</si>
  <si>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</si>
  <si>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</si>
  <si>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</si>
  <si>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</si>
  <si>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</si>
  <si>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</si>
  <si>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</si>
  <si>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</si>
  <si>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</si>
  <si>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</si>
  <si>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</si>
  <si>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</si>
  <si>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</si>
  <si>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</si>
  <si>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</si>
  <si>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</si>
  <si>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</si>
  <si>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</si>
  <si>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</si>
  <si>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</si>
  <si>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</si>
  <si>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</si>
  <si>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</si>
  <si>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</si>
  <si>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</si>
  <si>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</si>
  <si>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</si>
  <si>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</si>
  <si>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</si>
  <si>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</si>
  <si>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</si>
  <si>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</si>
  <si>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</si>
  <si>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</si>
  <si>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</si>
  <si>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</si>
  <si>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</si>
  <si>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</si>
  <si>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</si>
  <si>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</si>
  <si>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</si>
  <si>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</si>
  <si>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</si>
  <si>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</si>
  <si>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</si>
  <si>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</si>
  <si>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</si>
  <si>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</si>
  <si>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</si>
  <si>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</si>
  <si>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</si>
  <si>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</si>
  <si>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</si>
  <si>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</si>
  <si>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</si>
  <si>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</si>
  <si>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</si>
  <si>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</si>
  <si>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</si>
  <si>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</si>
  <si>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</si>
  <si>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</si>
  <si>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</si>
  <si>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</si>
  <si>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</si>
  <si>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</si>
  <si>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</si>
  <si>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</si>
  <si>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</si>
  <si>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</si>
  <si>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</si>
  <si>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</si>
  <si>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</si>
  <si>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</si>
  <si>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</si>
  <si>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</si>
  <si>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</si>
  <si>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</si>
  <si>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</si>
  <si>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</si>
  <si>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</si>
  <si>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</si>
  <si>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</si>
  <si>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</si>
  <si>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</si>
  <si>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</si>
  <si>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</si>
  <si>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</si>
  <si>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</si>
  <si>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</si>
  <si>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</si>
  <si>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</si>
  <si>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</si>
  <si>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</si>
  <si>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</si>
  <si>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</si>
  <si>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</si>
  <si>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</si>
  <si>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</si>
  <si>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</si>
  <si>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</si>
  <si>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</si>
  <si>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</si>
  <si>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</si>
  <si>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</si>
  <si>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</si>
  <si>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</si>
  <si>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</si>
  <si>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</si>
  <si>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</si>
  <si>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</si>
  <si>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</si>
  <si>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</si>
  <si>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</si>
  <si>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</si>
  <si>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</si>
  <si>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</si>
  <si>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</si>
  <si>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</si>
  <si>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</si>
  <si>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</si>
  <si>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</si>
  <si>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</si>
  <si>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</si>
  <si>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</si>
  <si>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</si>
  <si>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</si>
  <si>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</si>
  <si>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</si>
  <si>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</si>
  <si>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</si>
  <si>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</si>
  <si>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</si>
  <si>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</si>
  <si>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</si>
  <si>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</si>
  <si>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</si>
  <si>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</si>
  <si>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</si>
  <si>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</si>
  <si>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</si>
  <si>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</si>
  <si>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</si>
  <si>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</si>
  <si>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</si>
  <si>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</si>
  <si>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</si>
  <si>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</si>
  <si>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</si>
  <si>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</si>
  <si>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</si>
  <si>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</si>
  <si>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</si>
  <si>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</si>
  <si>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</si>
  <si>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</si>
  <si>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</si>
  <si>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</si>
  <si>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</si>
  <si>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</si>
  <si>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</si>
  <si>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</si>
  <si>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</si>
  <si>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</si>
  <si>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</si>
  <si>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</si>
  <si>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</si>
  <si>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</si>
  <si>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</si>
  <si>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</si>
  <si>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</si>
  <si>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</si>
  <si>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</si>
  <si>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</si>
  <si>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</si>
  <si>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</si>
  <si>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</si>
  <si>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</si>
  <si>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</si>
  <si>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</si>
  <si>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</si>
  <si>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</si>
  <si>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</si>
  <si>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</si>
  <si>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</si>
  <si>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</si>
  <si>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</si>
  <si>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</si>
  <si>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</si>
  <si>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</si>
  <si>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</si>
  <si>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</si>
  <si>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</si>
  <si>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</si>
  <si>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</si>
  <si>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</si>
  <si>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</si>
  <si>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</si>
  <si>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</si>
  <si>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</si>
  <si>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</si>
  <si>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</si>
  <si>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</si>
  <si>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</si>
  <si>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</si>
  <si>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</si>
  <si>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</si>
  <si>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</si>
  <si>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</si>
  <si>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</si>
  <si>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</si>
  <si>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</si>
  <si>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</si>
  <si>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</si>
  <si>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</si>
  <si>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</si>
  <si>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</si>
  <si>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</si>
  <si>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</si>
  <si>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</si>
  <si>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</si>
  <si>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</si>
  <si>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</si>
  <si>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</si>
  <si>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</si>
  <si>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</si>
  <si>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</si>
  <si>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</si>
  <si>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</si>
  <si>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</si>
  <si>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</si>
  <si>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</si>
  <si>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</si>
  <si>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</si>
  <si>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</si>
  <si>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</si>
  <si>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</si>
  <si>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</si>
  <si>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</si>
  <si>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</si>
  <si>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</si>
  <si>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</si>
  <si>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</si>
  <si>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</si>
  <si>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</si>
  <si>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</si>
  <si>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</si>
  <si>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</si>
  <si>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</si>
  <si>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</si>
  <si>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</si>
  <si>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</si>
  <si>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</si>
  <si>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</si>
  <si>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</si>
  <si>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</si>
  <si>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</si>
  <si>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</si>
  <si>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</si>
  <si>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</si>
  <si>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</si>
  <si>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</si>
  <si>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</si>
  <si>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</si>
  <si>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</si>
  <si>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</si>
  <si>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</si>
  <si>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</si>
  <si>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</si>
  <si>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</si>
  <si>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</si>
  <si>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</si>
  <si>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</si>
  <si>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</si>
  <si>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</si>
  <si>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</si>
  <si>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</si>
  <si>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</si>
  <si>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</si>
  <si>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</si>
  <si>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</si>
  <si>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</si>
  <si>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</si>
  <si>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</si>
  <si>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</si>
  <si>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</si>
  <si>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</si>
  <si>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</si>
  <si>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</si>
  <si>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</si>
  <si>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</si>
  <si>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</si>
  <si>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</si>
  <si>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</si>
  <si>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</si>
  <si>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</si>
  <si>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</si>
  <si>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</si>
  <si>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</si>
  <si>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</si>
  <si>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</si>
  <si>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</si>
  <si>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</si>
  <si>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</si>
  <si>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</si>
  <si>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</si>
  <si>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</si>
  <si>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</si>
  <si>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</si>
  <si>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</si>
  <si>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</si>
  <si>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</si>
  <si>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</si>
  <si>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</si>
  <si>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</si>
  <si>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</si>
  <si>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</si>
  <si>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</si>
  <si>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</si>
  <si>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</si>
  <si>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</si>
  <si>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</si>
  <si>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</si>
  <si>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</si>
  <si>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</si>
  <si>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</si>
  <si>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</si>
  <si>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</si>
  <si>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</si>
  <si>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</si>
  <si>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</si>
  <si>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</si>
  <si>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</si>
  <si>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</si>
  <si>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</si>
  <si>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</si>
  <si>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</si>
  <si>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</si>
  <si>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</si>
  <si>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</si>
  <si>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</si>
  <si>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</si>
  <si>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</si>
  <si>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</si>
  <si>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</si>
  <si>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</si>
  <si>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</si>
  <si>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</si>
  <si>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</si>
  <si>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</si>
  <si>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</si>
  <si>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</si>
  <si>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</si>
  <si>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</si>
  <si>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</si>
  <si>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</si>
  <si>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</si>
  <si>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</si>
  <si>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</si>
  <si>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</si>
  <si>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</si>
  <si>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</si>
  <si>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</si>
  <si>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</si>
  <si>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</si>
  <si>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</si>
  <si>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</si>
  <si>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</si>
  <si>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</si>
  <si>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</si>
  <si>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</si>
  <si>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</si>
  <si>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</si>
  <si>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</si>
  <si>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</si>
  <si>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</si>
  <si>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</si>
  <si>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</si>
  <si>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</si>
  <si>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</si>
  <si>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</si>
  <si>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</si>
  <si>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</si>
  <si>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</si>
  <si>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</si>
  <si>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</si>
  <si>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</si>
  <si>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</si>
  <si>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</si>
  <si>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</si>
  <si>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</si>
  <si>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</si>
  <si>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</si>
  <si>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</si>
  <si>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</si>
  <si>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</si>
  <si>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</si>
  <si>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</si>
  <si>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</si>
  <si>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</si>
  <si>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</si>
  <si>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</si>
  <si>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</si>
  <si>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</si>
  <si>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</si>
  <si>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</si>
  <si>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</si>
  <si>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</si>
  <si>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</si>
  <si>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</si>
  <si>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</si>
  <si>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</si>
  <si>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</si>
  <si>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</si>
  <si>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</si>
  <si>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</si>
  <si>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</si>
  <si>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</si>
  <si>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</si>
  <si>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</si>
  <si>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</si>
  <si>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</si>
  <si>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</si>
  <si>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</si>
  <si>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</si>
  <si>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</si>
  <si>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</si>
  <si>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</si>
  <si>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</si>
  <si>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</si>
  <si>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</si>
  <si>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</si>
  <si>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</si>
  <si>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</si>
  <si>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</si>
  <si>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</si>
  <si>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</si>
  <si>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</si>
  <si>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</si>
  <si>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</si>
  <si>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</si>
  <si>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</si>
  <si>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</si>
  <si>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</si>
  <si>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</si>
  <si>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</si>
  <si>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</si>
  <si>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</si>
  <si>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</si>
  <si>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</si>
  <si>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</si>
  <si>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</si>
  <si>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</si>
  <si>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</si>
  <si>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</si>
  <si>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</si>
  <si>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</si>
  <si>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</si>
  <si>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</si>
  <si>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</si>
  <si>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</si>
  <si>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</si>
  <si>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</si>
  <si>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</si>
  <si>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</si>
  <si>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</si>
  <si>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</si>
  <si>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</si>
  <si>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</si>
  <si>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</si>
  <si>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</si>
  <si>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</si>
  <si>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</si>
  <si>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</si>
  <si>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</si>
  <si>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</si>
  <si>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</si>
  <si>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</si>
  <si>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</si>
  <si>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</si>
  <si>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</si>
  <si>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</si>
  <si>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</si>
  <si>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</si>
  <si>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</si>
  <si>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</si>
  <si>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</si>
  <si>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</si>
  <si>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</si>
  <si>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</si>
  <si>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</si>
  <si>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</si>
  <si>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</si>
  <si>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</si>
  <si>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</si>
  <si>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</si>
  <si>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</si>
  <si>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</si>
  <si>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</si>
  <si>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</si>
  <si>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</si>
  <si>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</si>
  <si>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</si>
  <si>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</si>
  <si>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</si>
  <si>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</si>
  <si>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</si>
  <si>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</si>
  <si>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</si>
  <si>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</si>
  <si>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</si>
  <si>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</si>
  <si>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</si>
  <si>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</si>
  <si>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</si>
  <si>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</si>
  <si>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</si>
  <si>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</si>
  <si>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</si>
  <si>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</si>
  <si>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</si>
  <si>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</si>
  <si>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</si>
  <si>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</si>
  <si>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</si>
  <si>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</si>
  <si>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</si>
  <si>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</si>
  <si>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</si>
  <si>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</si>
  <si>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</si>
  <si>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</si>
  <si>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</si>
  <si>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</si>
  <si>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</si>
  <si>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</si>
  <si>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</si>
  <si>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</si>
  <si>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</si>
  <si>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</si>
  <si>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</si>
  <si>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</si>
  <si>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</si>
  <si>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</si>
  <si>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</si>
  <si>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</si>
  <si>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</si>
  <si>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</si>
  <si>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</si>
  <si>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</si>
  <si>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</si>
  <si>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</si>
  <si>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</si>
  <si>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</si>
  <si>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</si>
  <si>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</si>
  <si>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</si>
  <si>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</si>
  <si>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</si>
  <si>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</si>
  <si>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</si>
  <si>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</si>
  <si>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</si>
  <si>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</si>
  <si>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</si>
  <si>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</si>
  <si>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</si>
  <si>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</si>
  <si>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</si>
  <si>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</si>
  <si>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</si>
  <si>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</si>
  <si>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</si>
  <si>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</si>
  <si>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</si>
  <si>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</si>
  <si>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</si>
  <si>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</si>
  <si>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</si>
  <si>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</si>
  <si>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</si>
  <si>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</si>
  <si>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</si>
  <si>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</si>
  <si>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</si>
  <si>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</si>
  <si>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</si>
  <si>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</si>
  <si>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</si>
  <si>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</si>
  <si>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</si>
  <si>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</si>
  <si>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</si>
  <si>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</si>
  <si>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</si>
  <si>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</si>
  <si>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</si>
  <si>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</si>
  <si>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</si>
  <si>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</si>
  <si>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</si>
  <si>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</si>
  <si>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</si>
  <si>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</si>
  <si>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</si>
  <si>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</si>
  <si>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</si>
  <si>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</si>
  <si>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</si>
  <si>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</si>
  <si>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</si>
  <si>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</si>
  <si>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</si>
  <si>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</si>
  <si>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</si>
  <si>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</si>
  <si>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</si>
  <si>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</si>
  <si>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</si>
  <si>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</si>
  <si>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</si>
  <si>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</si>
  <si>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</si>
  <si>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</si>
  <si>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</si>
  <si>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</si>
  <si>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</si>
  <si>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</si>
  <si>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</si>
  <si>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</si>
  <si>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</si>
  <si>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</si>
  <si>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</si>
  <si>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</si>
  <si>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</si>
  <si>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</si>
  <si>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</si>
  <si>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</si>
  <si>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</si>
  <si>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</si>
  <si>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</si>
  <si>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</si>
  <si>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</si>
  <si>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</si>
  <si>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</si>
  <si>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</si>
  <si>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</si>
  <si>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</si>
  <si>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</si>
  <si>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</si>
  <si>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</si>
  <si>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</si>
  <si>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</si>
  <si>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</si>
  <si>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</si>
  <si>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</si>
  <si>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</si>
  <si>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</si>
  <si>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</si>
  <si>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</si>
  <si>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</si>
  <si>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</si>
  <si>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</si>
  <si>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</si>
  <si>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</si>
  <si>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</si>
  <si>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</si>
  <si>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</si>
  <si>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</si>
  <si>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</si>
  <si>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</si>
  <si>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</si>
  <si>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</si>
  <si>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</si>
  <si>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</si>
  <si>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</si>
  <si>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</si>
  <si>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</si>
  <si>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</si>
  <si>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</si>
  <si>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</si>
  <si>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</si>
  <si>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</si>
  <si>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</si>
  <si>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</si>
  <si>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</si>
  <si>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</si>
  <si>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</si>
  <si>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</si>
  <si>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</si>
  <si>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</si>
  <si>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</si>
  <si>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</si>
  <si>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</si>
  <si>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</si>
  <si>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</si>
  <si>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</si>
  <si>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</si>
  <si>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</si>
  <si>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</si>
  <si>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</si>
  <si>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</si>
  <si>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</si>
  <si>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</si>
  <si>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</si>
  <si>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</si>
  <si>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</si>
  <si>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</si>
  <si>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</si>
  <si>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</si>
  <si>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</si>
  <si>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</si>
  <si>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</si>
  <si>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</si>
  <si>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</si>
  <si>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</si>
  <si>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</si>
  <si>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</si>
  <si>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</si>
  <si>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</si>
  <si>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</si>
  <si>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</si>
  <si>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</si>
  <si>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</si>
  <si>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</si>
  <si>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</si>
  <si>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</si>
  <si>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</si>
  <si>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</si>
  <si>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</si>
  <si>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</si>
  <si>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</si>
  <si>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</si>
  <si>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</si>
  <si>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</si>
  <si>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</si>
  <si>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</si>
  <si>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</si>
  <si>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</si>
  <si>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</si>
  <si>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</si>
  <si>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</si>
  <si>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</si>
  <si>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</si>
  <si>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</si>
  <si>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</si>
  <si>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</si>
  <si>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</si>
  <si>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</si>
  <si>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</si>
  <si>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</si>
  <si>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</si>
  <si>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</si>
  <si>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</si>
  <si>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</si>
  <si>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</si>
  <si>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</si>
  <si>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</si>
  <si>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</si>
  <si>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</si>
  <si>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</si>
  <si>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</si>
  <si>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</si>
  <si>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</si>
  <si>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</si>
  <si>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</si>
  <si>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</si>
  <si>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</si>
  <si>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</si>
  <si>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</si>
  <si>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</si>
  <si>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</si>
  <si>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</si>
  <si>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</si>
  <si>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</si>
  <si>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</si>
  <si>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</si>
  <si>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</si>
  <si>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</si>
  <si>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</si>
  <si>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</si>
  <si>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</si>
  <si>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</si>
  <si>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</si>
  <si>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</si>
  <si>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</si>
  <si>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</si>
  <si>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</si>
  <si>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</si>
  <si>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</si>
  <si>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</si>
  <si>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</si>
  <si>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</si>
  <si>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</si>
  <si>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</si>
  <si>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</si>
  <si>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</si>
  <si>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</si>
  <si>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</si>
  <si>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</si>
  <si>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</si>
  <si>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</si>
  <si>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</si>
  <si>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</si>
  <si>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</si>
  <si>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</si>
  <si>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</si>
  <si>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</si>
  <si>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</si>
  <si>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</si>
  <si>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</si>
  <si>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</si>
  <si>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</si>
  <si>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</si>
  <si>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</si>
  <si>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</si>
  <si>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</si>
  <si>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</si>
  <si>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</si>
  <si>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</si>
  <si>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</si>
  <si>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</si>
  <si>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</si>
  <si>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</si>
  <si>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</si>
  <si>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</si>
  <si>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</si>
  <si>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</si>
  <si>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</si>
  <si>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</si>
  <si>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</si>
  <si>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</si>
  <si>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</si>
  <si>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</si>
  <si>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</si>
  <si>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</si>
  <si>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</si>
  <si>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</si>
  <si>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</si>
  <si>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</si>
  <si>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</si>
  <si>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</si>
  <si>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</si>
  <si>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</si>
  <si>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</si>
  <si>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</si>
  <si>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</si>
  <si>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</si>
  <si>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</si>
  <si>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</si>
  <si>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</si>
  <si>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</si>
  <si>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</si>
  <si>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</si>
  <si>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</si>
  <si>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</si>
  <si>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</si>
  <si>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</si>
  <si>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</si>
  <si>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</si>
  <si>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</si>
  <si>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</si>
  <si>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</si>
  <si>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</si>
  <si>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</si>
  <si>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</si>
  <si>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</si>
  <si>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</si>
  <si>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</si>
  <si>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</si>
  <si>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</si>
  <si>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</si>
  <si>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</si>
  <si>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</si>
  <si>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</si>
  <si>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</si>
  <si>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</si>
  <si>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</si>
  <si>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</si>
  <si>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</si>
  <si>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</si>
  <si>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</si>
  <si>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</si>
  <si>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</si>
  <si>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</si>
  <si>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</si>
  <si>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</si>
  <si>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</si>
  <si>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</si>
  <si>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</si>
  <si>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</si>
  <si>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</si>
  <si>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</si>
  <si>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</si>
  <si>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</si>
  <si>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</si>
  <si>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</si>
  <si>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</si>
  <si>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</si>
  <si>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</si>
  <si>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</si>
  <si>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</si>
  <si>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</si>
  <si>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</si>
  <si>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</si>
  <si>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</si>
  <si>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</si>
  <si>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</si>
  <si>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</si>
  <si>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</si>
  <si>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</si>
  <si>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</si>
  <si>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</si>
  <si>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</si>
  <si>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</si>
  <si>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</si>
  <si>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</si>
  <si>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</si>
  <si>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</si>
  <si>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</si>
  <si>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</si>
  <si>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</si>
  <si>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</si>
  <si>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</si>
  <si>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</si>
  <si>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</si>
  <si>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</si>
  <si>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</si>
  <si>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</si>
  <si>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</si>
  <si>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</si>
  <si>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</si>
  <si>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</si>
  <si>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</si>
  <si>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</si>
  <si>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</si>
  <si>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</si>
  <si>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</si>
  <si>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</si>
  <si>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</si>
  <si>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</si>
  <si>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</si>
  <si>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</si>
  <si>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</si>
  <si>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</si>
  <si>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</si>
  <si>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</si>
  <si>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</si>
  <si>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</si>
  <si>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</si>
  <si>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</si>
  <si>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</si>
  <si>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</si>
  <si>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</si>
  <si>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</si>
  <si>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</si>
  <si>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</si>
  <si>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</si>
  <si>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</si>
  <si>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</si>
  <si>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</si>
  <si>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</si>
  <si>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</si>
  <si>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</si>
  <si>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</si>
  <si>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</si>
  <si>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</si>
  <si>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</si>
  <si>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</si>
  <si>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</si>
  <si>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</si>
  <si>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</si>
  <si>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</si>
  <si>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</si>
  <si>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</si>
  <si>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</si>
  <si>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</si>
  <si>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</si>
  <si>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</si>
  <si>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</si>
  <si>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</si>
  <si>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</si>
  <si>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</si>
  <si>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</si>
  <si>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</si>
  <si>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</si>
  <si>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</si>
  <si>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</si>
  <si>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</si>
  <si>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</si>
  <si>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</si>
  <si>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</si>
  <si>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</si>
  <si>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</si>
  <si>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</si>
  <si>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</si>
  <si>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</si>
  <si>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</si>
  <si>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</si>
  <si>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</si>
  <si>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</si>
  <si>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</si>
  <si>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</si>
  <si>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</si>
  <si>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</si>
  <si>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</si>
  <si>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</si>
  <si>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</si>
  <si>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</si>
  <si>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</si>
  <si>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</si>
  <si>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</si>
  <si>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</si>
  <si>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</si>
  <si>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</si>
  <si>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</si>
  <si>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</si>
  <si>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</si>
  <si>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</si>
  <si>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</si>
  <si>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</si>
  <si>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</si>
  <si>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</si>
  <si>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</si>
  <si>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</si>
  <si>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</si>
  <si>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</si>
  <si>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</si>
  <si>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</si>
  <si>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</si>
  <si>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</si>
  <si>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</si>
  <si>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</si>
  <si>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</si>
  <si>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</si>
  <si>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</si>
  <si>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</si>
  <si>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</si>
  <si>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</si>
  <si>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</si>
  <si>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</si>
  <si>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</si>
  <si>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</si>
  <si>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</si>
  <si>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</si>
  <si>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</si>
  <si>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</si>
  <si>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</si>
  <si>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</si>
  <si>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</si>
  <si>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</si>
  <si>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</si>
  <si>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</si>
  <si>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</si>
  <si>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</si>
  <si>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</si>
  <si>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</si>
  <si>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</si>
  <si>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</si>
  <si>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</si>
  <si>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</si>
  <si>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</si>
  <si>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</si>
  <si>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</si>
  <si>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</si>
  <si>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</si>
  <si>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</si>
  <si>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</si>
  <si>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</si>
  <si>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</si>
  <si>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</si>
  <si>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</si>
  <si>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</si>
  <si>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</si>
  <si>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</si>
  <si>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</si>
  <si>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</si>
  <si>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</si>
  <si>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</si>
  <si>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</si>
  <si>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</si>
  <si>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</si>
  <si>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</si>
  <si>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</si>
  <si>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</si>
  <si>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</si>
  <si>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</si>
  <si>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</si>
  <si>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</si>
  <si>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</si>
  <si>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</si>
  <si>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</si>
  <si>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</si>
  <si>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</si>
  <si>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</si>
  <si>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</si>
  <si>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</si>
  <si>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</si>
  <si>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</si>
  <si>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</si>
  <si>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</si>
  <si>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</si>
  <si>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</si>
  <si>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</si>
  <si>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</si>
  <si>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</si>
  <si>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</si>
  <si>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</si>
  <si>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</si>
  <si>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</si>
  <si>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</si>
  <si>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</si>
  <si>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</si>
  <si>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</si>
  <si>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</si>
  <si>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</si>
  <si>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</si>
  <si>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</si>
  <si>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</si>
  <si>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</si>
  <si>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</si>
  <si>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</si>
  <si>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</si>
  <si>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</si>
  <si>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</si>
  <si>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</si>
  <si>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</si>
  <si>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</si>
  <si>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</si>
  <si>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</si>
  <si>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</si>
  <si>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</si>
  <si>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</si>
  <si>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</si>
  <si>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</si>
  <si>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</si>
  <si>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</si>
  <si>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</si>
  <si>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</si>
  <si>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</si>
  <si>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</si>
  <si>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</si>
  <si>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</si>
  <si>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</si>
  <si>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</si>
  <si>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</si>
  <si>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</si>
  <si>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</si>
  <si>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</si>
  <si>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</si>
  <si>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</si>
  <si>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</si>
  <si>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</si>
  <si>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</si>
  <si>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</si>
  <si>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</si>
  <si>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</si>
  <si>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</si>
  <si>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</si>
  <si>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</si>
  <si>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</si>
  <si>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</si>
  <si>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</si>
  <si>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</si>
  <si>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</si>
  <si>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</si>
  <si>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</si>
  <si>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</si>
  <si>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</si>
  <si>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</si>
  <si>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</si>
  <si>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</si>
  <si>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</si>
  <si>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</si>
  <si>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</si>
  <si>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</si>
  <si>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</si>
  <si>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</si>
  <si>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</si>
  <si>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</si>
  <si>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</si>
  <si>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</si>
  <si>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</si>
  <si>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</si>
  <si>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</si>
  <si>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</si>
  <si>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</si>
  <si>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</si>
  <si>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</si>
  <si>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</si>
  <si>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</si>
  <si>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</si>
  <si>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</si>
  <si>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</si>
  <si>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</si>
  <si>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</si>
  <si>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</si>
  <si>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</si>
  <si>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</si>
  <si>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</si>
  <si>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</si>
  <si>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</si>
  <si>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</si>
  <si>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</si>
  <si>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</si>
  <si>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</si>
  <si>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</si>
  <si>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</si>
  <si>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</si>
  <si>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</si>
  <si>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</si>
  <si>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</si>
  <si>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</si>
  <si>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</si>
  <si>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</si>
  <si>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</si>
  <si>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</si>
  <si>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</si>
  <si>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</si>
  <si>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</si>
  <si>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</si>
  <si>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</si>
  <si>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</si>
  <si>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</si>
  <si>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</si>
  <si>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</si>
  <si>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</si>
  <si>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</si>
  <si>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</si>
  <si>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</si>
  <si>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</si>
  <si>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</si>
  <si>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</si>
  <si>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</si>
  <si>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</si>
  <si>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</si>
  <si>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</si>
  <si>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</si>
  <si>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</si>
  <si>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</si>
  <si>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</si>
  <si>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</si>
  <si>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</si>
  <si>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</si>
  <si>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</si>
  <si>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</si>
  <si>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</si>
  <si>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</si>
  <si>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</si>
  <si>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</si>
  <si>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</si>
  <si>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</si>
  <si>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</si>
  <si>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</si>
  <si>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</si>
  <si>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</si>
  <si>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</si>
  <si>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</si>
  <si>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</si>
  <si>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</si>
  <si>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</si>
  <si>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</si>
  <si>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</si>
  <si>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</si>
  <si>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</si>
  <si>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</si>
  <si>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</si>
  <si>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</si>
  <si>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</si>
  <si>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</si>
  <si>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</si>
  <si>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</si>
  <si>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</si>
  <si>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</si>
  <si>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</si>
  <si>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</si>
  <si>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</si>
  <si>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</si>
  <si>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</si>
  <si>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</si>
  <si>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</si>
  <si>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</si>
  <si>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</si>
  <si>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</si>
  <si>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</si>
  <si>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</si>
  <si>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</si>
  <si>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</si>
  <si>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</si>
  <si>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</si>
  <si>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</si>
  <si>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</si>
  <si>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</si>
  <si>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</si>
  <si>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</si>
  <si>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</si>
  <si>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</si>
  <si>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</si>
  <si>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</si>
  <si>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</si>
  <si>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</si>
  <si>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</si>
  <si>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</si>
  <si>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</si>
  <si>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</si>
  <si>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</si>
  <si>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</si>
  <si>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</si>
  <si>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</si>
  <si>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</si>
  <si>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</si>
  <si>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</si>
  <si>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</si>
  <si>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</si>
  <si>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</si>
  <si>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</si>
  <si>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</si>
  <si>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</si>
  <si>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</si>
  <si>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</si>
  <si>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</si>
  <si>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</si>
  <si>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</si>
  <si>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</si>
  <si>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</si>
  <si>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</si>
  <si>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</si>
  <si>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</si>
  <si>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</si>
  <si>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</si>
  <si>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</si>
  <si>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</si>
  <si>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</si>
  <si>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</si>
  <si>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</si>
  <si>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</si>
  <si>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</si>
  <si>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</si>
  <si>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</si>
  <si>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</si>
  <si>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</si>
  <si>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</si>
  <si>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</si>
  <si>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</si>
  <si>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</si>
  <si>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</si>
  <si>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</si>
  <si>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</si>
  <si>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</si>
  <si>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</si>
  <si>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</si>
  <si>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</si>
  <si>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</si>
  <si>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</si>
  <si>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</si>
  <si>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</si>
  <si>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</si>
  <si>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</si>
  <si>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</si>
  <si>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</si>
  <si>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</si>
  <si>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</si>
  <si>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</si>
  <si>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</si>
  <si>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</si>
  <si>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</si>
  <si>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</si>
  <si>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</si>
  <si>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</si>
  <si>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</si>
  <si>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</si>
  <si>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</si>
  <si>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</si>
  <si>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</si>
  <si>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</si>
  <si>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</si>
  <si>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</si>
  <si>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</si>
  <si>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</si>
  <si>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</si>
  <si>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</si>
  <si>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</si>
  <si>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</si>
  <si>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</si>
  <si>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</si>
  <si>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</si>
  <si>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</si>
  <si>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</si>
  <si>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</si>
  <si>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</si>
  <si>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</si>
  <si>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</si>
  <si>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</si>
  <si>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</si>
  <si>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</si>
  <si>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</si>
  <si>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</si>
  <si>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</si>
  <si>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</si>
  <si>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</si>
  <si>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</si>
  <si>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</si>
  <si>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</si>
  <si>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</si>
  <si>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</si>
  <si>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</si>
  <si>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</si>
  <si>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</si>
  <si>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</si>
  <si>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</si>
  <si>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</si>
  <si>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</si>
  <si>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</si>
  <si>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</si>
  <si>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</si>
  <si>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</si>
  <si>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</si>
  <si>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</si>
  <si>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</si>
  <si>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</si>
  <si>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</si>
  <si>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</si>
  <si>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</si>
  <si>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</si>
  <si>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</si>
  <si>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</si>
  <si>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</si>
  <si>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</si>
  <si>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</si>
  <si>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</si>
  <si>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</si>
  <si>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</si>
  <si>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</si>
  <si>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</si>
  <si>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</si>
  <si>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</si>
  <si>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</si>
  <si>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</si>
  <si>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</si>
  <si>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</si>
  <si>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</si>
  <si>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</si>
  <si>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</si>
  <si>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</si>
  <si>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</si>
  <si>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</si>
  <si>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</si>
  <si>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</si>
  <si>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</si>
  <si>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</si>
  <si>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</si>
  <si>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</si>
  <si>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</si>
  <si>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</si>
  <si>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</si>
  <si>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</si>
  <si>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</si>
  <si>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</si>
  <si>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</si>
  <si>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</si>
  <si>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</si>
  <si>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</si>
  <si>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</si>
  <si>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</si>
  <si>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</si>
  <si>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</si>
  <si>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</si>
  <si>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</si>
  <si>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</si>
  <si>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</si>
  <si>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</si>
  <si>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</si>
  <si>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</si>
  <si>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</si>
  <si>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</si>
  <si>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</si>
  <si>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</si>
  <si>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</si>
  <si>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</si>
  <si>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</si>
  <si>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</si>
  <si>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</si>
  <si>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</si>
  <si>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</si>
  <si>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</si>
  <si>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</si>
  <si>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</si>
  <si>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</si>
  <si>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</si>
  <si>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</si>
  <si>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</si>
  <si>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</si>
  <si>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</si>
  <si>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</si>
  <si>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</si>
  <si>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</si>
  <si>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</si>
  <si>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</si>
  <si>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</si>
  <si>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</si>
  <si>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</si>
  <si>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</si>
  <si>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</si>
  <si>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</si>
  <si>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</si>
  <si>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</si>
  <si>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</si>
  <si>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</si>
  <si>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</si>
  <si>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</si>
  <si>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</si>
  <si>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</si>
  <si>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</si>
  <si>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</si>
  <si>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</si>
  <si>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</si>
  <si>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</si>
  <si>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</si>
  <si>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</si>
  <si>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</si>
  <si>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</si>
  <si>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06700125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</si>
  <si>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</si>
  <si>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</si>
  <si>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</si>
  <si>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LOUP</t>
  </si>
  <si>
    <t xml:space="preserve">NOM_PRELEV_DETERM</t>
  </si>
  <si>
    <t xml:space="preserve">AQUASCOP BIOLOGIE site de Monptellier</t>
  </si>
  <si>
    <t xml:space="preserve">LB_STATION</t>
  </si>
  <si>
    <t xml:space="preserve">LOUP A COURMES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</si>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</sst>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1021001</v>
      </c>
      <c r="G10" s="25"/>
      <c r="H10" s="25"/>
    </row>
    <row r="11" customFormat="false" ht="15" hidden="false" customHeight="false" outlineLevel="0" collapsed="false">
      <c r="A11" s="26" t="s">
        <v>5185</v>
      </c>
      <c r="B11" s="30" t="n">
        <v>43284</v>
      </c>
      <c r="D11" s="26" t="s">
        <v>5186</v>
      </c>
      <c r="E11" s="29" t="n">
        <v>6304021</v>
      </c>
      <c r="G11" s="25"/>
      <c r="H11" s="25"/>
    </row>
    <row r="12" customFormat="false" ht="15" hidden="false" customHeight="false" outlineLevel="0" collapsed="false">
      <c r="A12" s="26" t="s">
        <v>5187</v>
      </c>
      <c r="B12" s="29" t="s">
        <v>5188</v>
      </c>
      <c r="D12" s="26" t="s">
        <v>5189</v>
      </c>
      <c r="E12" s="29" t="n">
        <v>1021060</v>
      </c>
      <c r="G12" s="25"/>
      <c r="H12" s="25"/>
    </row>
    <row r="13" customFormat="false" ht="17.25" hidden="false" customHeight="true" outlineLevel="0" collapsed="false">
      <c r="A13" s="12"/>
      <c r="B13" s="31"/>
      <c r="D13" s="26" t="s">
        <v>5190</v>
      </c>
      <c r="E13" s="29" t="n">
        <v>6303956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1021001</v>
      </c>
    </row>
    <row r="18" customFormat="false" ht="15" hidden="false" customHeight="false" outlineLevel="0" collapsed="false">
      <c r="A18" s="36"/>
      <c r="B18" s="37" t="s">
        <v>5198</v>
      </c>
      <c r="C18" s="38" t="n">
        <f aca="false">E11</f>
        <v>6304021</v>
      </c>
    </row>
    <row r="19" customFormat="false" ht="15" hidden="false" customHeight="false" outlineLevel="0" collapsed="false">
      <c r="A19" s="33" t="s">
        <v>5199</v>
      </c>
      <c r="B19" s="39" t="n">
        <v>477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79</v>
      </c>
      <c r="D35" s="52" t="s">
        <v>5217</v>
      </c>
      <c r="E35" s="53" t="n">
        <v>21</v>
      </c>
    </row>
    <row r="36" s="56" customFormat="true" ht="15" hidden="false" customHeight="true" outlineLevel="0" collapsed="false">
      <c r="A36" s="54" t="s">
        <v>5218</v>
      </c>
      <c r="B36" s="34" t="n">
        <v>85</v>
      </c>
      <c r="C36" s="50"/>
      <c r="D36" s="55" t="s">
        <v>5219</v>
      </c>
      <c r="E36" s="34" t="n">
        <v>15</v>
      </c>
    </row>
    <row r="37" s="56" customFormat="true" ht="15" hidden="false" customHeight="true" outlineLevel="0" collapsed="false">
      <c r="A37" s="54" t="s">
        <v>5220</v>
      </c>
      <c r="B37" s="34" t="n">
        <v>11.4</v>
      </c>
      <c r="C37" s="50"/>
      <c r="D37" s="55" t="s">
        <v>5221</v>
      </c>
      <c r="E37" s="34" t="n">
        <v>13.1</v>
      </c>
    </row>
    <row r="38" s="56" customFormat="true" ht="15" hidden="false" customHeight="true" outlineLevel="0" collapsed="false">
      <c r="A38" s="54" t="s">
        <v>5222</v>
      </c>
      <c r="B38" s="34" t="n">
        <v>14</v>
      </c>
      <c r="C38" s="50"/>
      <c r="D38" s="55" t="s">
        <v>5222</v>
      </c>
      <c r="E38" s="34" t="n">
        <v>8</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t="n">
        <v>4</v>
      </c>
    </row>
    <row r="46" s="17" customFormat="true" ht="15" hidden="false" customHeight="false" outlineLevel="0" collapsed="false">
      <c r="A46" s="33" t="s">
        <v>5231</v>
      </c>
      <c r="B46" s="62"/>
      <c r="C46" s="50"/>
      <c r="D46" s="26" t="s">
        <v>5231</v>
      </c>
      <c r="E46" s="62" t="n">
        <v>1</v>
      </c>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t="n">
        <v>2</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1</v>
      </c>
      <c r="C59" s="50"/>
      <c r="D59" s="26" t="s">
        <v>5242</v>
      </c>
      <c r="E59" s="62" t="n">
        <v>4</v>
      </c>
    </row>
    <row r="60" s="17" customFormat="true" ht="15" hidden="false" customHeight="false" outlineLevel="0" collapsed="false">
      <c r="A60" s="33" t="s">
        <v>5243</v>
      </c>
      <c r="B60" s="62"/>
      <c r="C60" s="50"/>
      <c r="D60" s="26" t="s">
        <v>5243</v>
      </c>
      <c r="E60" s="62" t="n">
        <v>1</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3</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4</v>
      </c>
      <c r="C67" s="50"/>
      <c r="D67" s="26" t="s">
        <v>5248</v>
      </c>
      <c r="E67" s="62" t="n">
        <v>1</v>
      </c>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2</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t="n">
        <v>1</v>
      </c>
      <c r="C82" s="50"/>
      <c r="D82" s="26" t="s">
        <v>5259</v>
      </c>
      <c r="E82" s="62" t="n">
        <v>1</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3604</v>
      </c>
      <c r="B97" s="76" t="str">
        <f aca="false">VLOOKUP(A97,'Ref Taxo'!A:B,2,FALSE())</f>
        <v>Pohlia melanodon</v>
      </c>
      <c r="C97" s="77" t="n">
        <f aca="false">VLOOKUP(A97,'Ref Taxo'!A:D,4,FALSE())</f>
        <v>37990</v>
      </c>
      <c r="D97" s="78" t="n">
        <v>0.01</v>
      </c>
      <c r="E97" s="79"/>
      <c r="F97" s="79" t="s">
        <v>5274</v>
      </c>
    </row>
    <row r="98" customFormat="false" ht="15" hidden="false" customHeight="false" outlineLevel="0" collapsed="false">
      <c r="A98" s="75" t="s">
        <v>306</v>
      </c>
      <c r="B98" s="76" t="str">
        <f aca="false">VLOOKUP(A98,'Ref Taxo'!A:B,2,FALSE())</f>
        <v>Audouinella</v>
      </c>
      <c r="C98" s="77" t="n">
        <f aca="false">VLOOKUP(A98,'Ref Taxo'!A:D,4,FALSE())</f>
        <v>6076</v>
      </c>
      <c r="D98" s="78" t="n">
        <v>0.01</v>
      </c>
      <c r="E98" s="79"/>
      <c r="F98" s="79" t="s">
        <v>5275</v>
      </c>
    </row>
    <row r="99" customFormat="false" ht="15" hidden="false" customHeight="false" outlineLevel="0" collapsed="false">
      <c r="A99" s="75" t="s">
        <v>372</v>
      </c>
      <c r="B99" s="76" t="str">
        <f aca="false">VLOOKUP(A99,'Ref Taxo'!A:B,2,FALSE())</f>
        <v>Bangia</v>
      </c>
      <c r="C99" s="77" t="n">
        <f aca="false">VLOOKUP(A99,'Ref Taxo'!A:D,4,FALSE())</f>
        <v>1153</v>
      </c>
      <c r="D99" s="78" t="n">
        <v>0.1</v>
      </c>
      <c r="E99" s="79"/>
      <c r="F99" s="79" t="s">
        <v>5275</v>
      </c>
    </row>
    <row r="100" customFormat="false" ht="15" hidden="false" customHeight="false" outlineLevel="0" collapsed="false">
      <c r="A100" s="75" t="s">
        <v>1107</v>
      </c>
      <c r="B100" s="76" t="str">
        <f aca="false">VLOOKUP(A100,'Ref Taxo'!A:B,2,FALSE())</f>
        <v>Cladophora</v>
      </c>
      <c r="C100" s="77" t="n">
        <f aca="false">VLOOKUP(A100,'Ref Taxo'!A:D,4,FALSE())</f>
        <v>1124</v>
      </c>
      <c r="D100" s="78" t="n">
        <v>7.5</v>
      </c>
      <c r="E100" s="79" t="n">
        <v>5</v>
      </c>
      <c r="F100" s="79" t="s">
        <v>5275</v>
      </c>
    </row>
    <row r="101" customFormat="false" ht="15" hidden="false" customHeight="false" outlineLevel="0" collapsed="false">
      <c r="A101" s="75" t="s">
        <v>2097</v>
      </c>
      <c r="B101" s="76" t="str">
        <f aca="false">VLOOKUP(A101,'Ref Taxo'!A:B,2,FALSE())</f>
        <v>Gongrosira</v>
      </c>
      <c r="C101" s="77" t="n">
        <f aca="false">VLOOKUP(A101,'Ref Taxo'!A:D,4,FALSE())</f>
        <v>30105</v>
      </c>
      <c r="D101" s="78" t="n">
        <v>0.1</v>
      </c>
      <c r="E101" s="79" t="n">
        <v>0.1</v>
      </c>
      <c r="F101" s="79" t="s">
        <v>5275</v>
      </c>
    </row>
    <row r="102" customFormat="false" ht="15" hidden="false" customHeight="false" outlineLevel="0" collapsed="false">
      <c r="A102" s="75" t="s">
        <v>2605</v>
      </c>
      <c r="B102" s="76" t="str">
        <f aca="false">VLOOKUP(A102,'Ref Taxo'!A:B,2,FALSE())</f>
        <v>Lemanea</v>
      </c>
      <c r="C102" s="77" t="n">
        <f aca="false">VLOOKUP(A102,'Ref Taxo'!A:D,4,FALSE())</f>
        <v>1159</v>
      </c>
      <c r="D102" s="78" t="n">
        <v>0.1</v>
      </c>
      <c r="E102" s="79"/>
      <c r="F102" s="79" t="s">
        <v>5275</v>
      </c>
    </row>
    <row r="103" customFormat="false" ht="15" hidden="false" customHeight="false" outlineLevel="0" collapsed="false">
      <c r="A103" s="75" t="s">
        <v>3203</v>
      </c>
      <c r="B103" s="76" t="str">
        <f aca="false">VLOOKUP(A103,'Ref Taxo'!A:B,2,FALSE())</f>
        <v>Nostoc</v>
      </c>
      <c r="C103" s="77" t="n">
        <f aca="false">VLOOKUP(A103,'Ref Taxo'!A:D,4,FALSE())</f>
        <v>1105</v>
      </c>
      <c r="D103" s="78" t="n">
        <v>4</v>
      </c>
      <c r="E103" s="79" t="n">
        <v>3</v>
      </c>
      <c r="F103" s="79" t="s">
        <v>5275</v>
      </c>
    </row>
    <row r="104" customFormat="false" ht="15" hidden="false" customHeight="false" outlineLevel="0" collapsed="false">
      <c r="A104" s="75" t="s">
        <v>3454</v>
      </c>
      <c r="B104" s="76" t="str">
        <f aca="false">VLOOKUP(A104,'Ref Taxo'!A:B,2,FALSE())</f>
        <v>Phormidium</v>
      </c>
      <c r="C104" s="77" t="n">
        <f aca="false">VLOOKUP(A104,'Ref Taxo'!A:D,4,FALSE())</f>
        <v>6414</v>
      </c>
      <c r="D104" s="78" t="n">
        <v>0.1</v>
      </c>
      <c r="E104" s="79"/>
      <c r="F104" s="79" t="s">
        <v>5275</v>
      </c>
    </row>
    <row r="105" customFormat="false" ht="15" hidden="false" customHeight="false" outlineLevel="0" collapsed="false">
      <c r="A105" s="75" t="s">
        <v>5042</v>
      </c>
      <c r="B105" s="76" t="str">
        <f aca="false">VLOOKUP(A105,'Ref Taxo'!A:B,2,FALSE())</f>
        <v>Vaucheria</v>
      </c>
      <c r="C105" s="77" t="n">
        <f aca="false">VLOOKUP(A105,'Ref Taxo'!A:D,4,FALSE())</f>
        <v>1169</v>
      </c>
      <c r="D105" s="78" t="n">
        <v>1</v>
      </c>
      <c r="E105" s="79" t="n">
        <v>0.05</v>
      </c>
      <c r="F105" s="79" t="s">
        <v>5275</v>
      </c>
    </row>
    <row r="106" customFormat="false" ht="15" hidden="false" customHeight="false" outlineLevel="0" collapsed="false">
      <c r="A106" s="75" t="s">
        <v>3371</v>
      </c>
      <c r="B106" s="76" t="str">
        <f aca="false">VLOOKUP(A106,'Ref Taxo'!A:B,2,FALSE())</f>
        <v>Pellia endiviifolia</v>
      </c>
      <c r="C106" s="77" t="n">
        <f aca="false">VLOOKUP(A106,'Ref Taxo'!A:D,4,FALSE())</f>
        <v>1197</v>
      </c>
      <c r="D106" s="78" t="n">
        <v>0.07</v>
      </c>
      <c r="E106" s="79"/>
      <c r="F106" s="79" t="s">
        <v>5274</v>
      </c>
    </row>
    <row r="107" customFormat="false" ht="15" hidden="false" customHeight="false" outlineLevel="0" collapsed="false">
      <c r="A107" s="75" t="s">
        <v>1232</v>
      </c>
      <c r="B107" s="76" t="str">
        <f aca="false">VLOOKUP(A107,'Ref Taxo'!A:B,2,FALSE())</f>
        <v>Cratoneuron filicinum</v>
      </c>
      <c r="C107" s="77" t="n">
        <f aca="false">VLOOKUP(A107,'Ref Taxo'!A:D,4,FALSE())</f>
        <v>1233</v>
      </c>
      <c r="D107" s="78" t="n">
        <v>0.15</v>
      </c>
      <c r="E107" s="79" t="n">
        <v>0.1</v>
      </c>
      <c r="F107" s="79" t="s">
        <v>5275</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0.05</v>
      </c>
      <c r="E108" s="79" t="n">
        <v>0.01</v>
      </c>
      <c r="F108" s="79" t="s">
        <v>5275</v>
      </c>
    </row>
    <row r="109" customFormat="false" ht="15" hidden="false" customHeight="false" outlineLevel="0" collapsed="false">
      <c r="A109" s="75" t="s">
        <v>3325</v>
      </c>
      <c r="B109" s="76" t="str">
        <f aca="false">VLOOKUP(A109,'Ref Taxo'!A:B,2,FALSE())</f>
        <v>Palustriella commutata</v>
      </c>
      <c r="C109" s="77" t="n">
        <f aca="false">VLOOKUP(A109,'Ref Taxo'!A:D,4,FALSE())</f>
        <v>19903</v>
      </c>
      <c r="D109" s="78" t="n">
        <v>0.1</v>
      </c>
      <c r="E109" s="79" t="n">
        <v>0.01</v>
      </c>
      <c r="F109" s="79" t="s">
        <v>5275</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0.15</v>
      </c>
      <c r="E110" s="79"/>
      <c r="F110" s="79" t="s">
        <v>5275</v>
      </c>
    </row>
    <row r="111" customFormat="false" ht="15" hidden="false" customHeight="false" outlineLevel="0" collapsed="false">
      <c r="A111" s="75" t="s">
        <v>62</v>
      </c>
      <c r="B111" s="76" t="str">
        <f aca="false">VLOOKUP(A111,'Ref Taxo'!A:B,2,FALSE())</f>
        <v>Agrostis stolonifera</v>
      </c>
      <c r="C111" s="77" t="n">
        <f aca="false">VLOOKUP(A111,'Ref Taxo'!A:D,4,FALSE())</f>
        <v>1543</v>
      </c>
      <c r="D111" s="78" t="n">
        <v>0.1</v>
      </c>
      <c r="E111" s="79" t="n">
        <v>0.1</v>
      </c>
      <c r="F111" s="79" t="s">
        <v>5275</v>
      </c>
    </row>
    <row r="112" customFormat="false" ht="15" hidden="false" customHeight="false" outlineLevel="0" collapsed="false">
      <c r="A112" s="75" t="s">
        <v>2886</v>
      </c>
      <c r="B112" s="76" t="str">
        <f aca="false">VLOOKUP(A112,'Ref Taxo'!A:B,2,FALSE())</f>
        <v>Mentha aquatica</v>
      </c>
      <c r="C112" s="77" t="n">
        <f aca="false">VLOOKUP(A112,'Ref Taxo'!A:D,4,FALSE())</f>
        <v>1791</v>
      </c>
      <c r="D112" s="78" t="n">
        <v>0.1</v>
      </c>
      <c r="E112" s="79" t="n">
        <v>0.1</v>
      </c>
      <c r="F112" s="79" t="s">
        <v>5274</v>
      </c>
    </row>
    <row r="113" customFormat="false" ht="15" hidden="false" customHeight="false" outlineLevel="0" collapsed="false">
      <c r="A113" s="75" t="s">
        <v>2890</v>
      </c>
      <c r="B113" s="76" t="str">
        <f aca="false">VLOOKUP(A113,'Ref Taxo'!A:B,2,FALSE())</f>
        <v>Mentha longifolia</v>
      </c>
      <c r="C113" s="77" t="n">
        <f aca="false">VLOOKUP(A113,'Ref Taxo'!A:D,4,FALSE())</f>
        <v>19856</v>
      </c>
      <c r="D113" s="78" t="n">
        <v>0.05</v>
      </c>
      <c r="E113" s="79" t="n">
        <v>0.01</v>
      </c>
      <c r="F113" s="79" t="s">
        <v>5275</v>
      </c>
    </row>
    <row r="114" customFormat="false" ht="15" hidden="false" customHeight="false" outlineLevel="0" collapsed="false">
      <c r="A114" s="75" t="s">
        <v>2506</v>
      </c>
      <c r="B114" s="76" t="str">
        <f aca="false">VLOOKUP(A114,'Ref Taxo'!A:B,2,FALSE())</f>
        <v>Juncus articulatus</v>
      </c>
      <c r="C114" s="77" t="n">
        <f aca="false">VLOOKUP(A114,'Ref Taxo'!A:D,4,FALSE())</f>
        <v>1609</v>
      </c>
      <c r="D114" s="78"/>
      <c r="E114" s="79" t="n">
        <v>0.01</v>
      </c>
      <c r="F114" s="79" t="s">
        <v>5275</v>
      </c>
    </row>
    <row r="115" customFormat="false" ht="15" hidden="false" customHeight="false" outlineLevel="0" collapsed="false">
      <c r="A115" s="75" t="s">
        <v>2981</v>
      </c>
      <c r="B115" s="76" t="str">
        <f aca="false">VLOOKUP(A115,'Ref Taxo'!A:B,2,FALSE())</f>
        <v>Molinia caerulea subsp. arundinacea </v>
      </c>
      <c r="C115" s="77" t="n">
        <f aca="false">VLOOKUP(A115,'Ref Taxo'!A:D,4,FALSE())</f>
        <v>31584</v>
      </c>
      <c r="D115" s="78"/>
      <c r="E115" s="79" t="n">
        <v>0.01</v>
      </c>
      <c r="F115" s="79" t="s">
        <v>5275</v>
      </c>
    </row>
    <row r="116" customFormat="false" ht="15" hidden="false" customHeight="false" outlineLevel="0" collapsed="false">
      <c r="A116" s="75" t="s">
        <v>4412</v>
      </c>
      <c r="B116" s="76" t="str">
        <f aca="false">VLOOKUP(A116,'Ref Taxo'!A:B,2,FALSE())</f>
        <v>Scirpoides holoschoenus</v>
      </c>
      <c r="C116" s="77" t="n">
        <f aca="false">VLOOKUP(A116,'Ref Taxo'!A:D,4,FALSE())</f>
        <v>19685</v>
      </c>
      <c r="D116" s="78"/>
      <c r="E116" s="79" t="n">
        <v>0.01</v>
      </c>
      <c r="F116" s="79" t="s">
        <v>5275</v>
      </c>
    </row>
    <row r="117" customFormat="false" ht="15" hidden="false" customHeight="false" outlineLevel="0" collapsed="false">
      <c r="A117" s="75" t="s">
        <v>1720</v>
      </c>
      <c r="B117" s="76" t="str">
        <f aca="false">VLOOKUP(A117,'Ref Taxo'!A:B,2,FALSE())</f>
        <v>Equisetum arvense</v>
      </c>
      <c r="C117" s="77" t="n">
        <f aca="false">VLOOKUP(A117,'Ref Taxo'!A:D,4,FALSE())</f>
        <v>1384</v>
      </c>
      <c r="D117" s="78" t="n">
        <v>0.01</v>
      </c>
      <c r="E117" s="79" t="n">
        <v>0.01</v>
      </c>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2019-04-25T13:03:47Z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