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definedNames>
    <definedName function="false" hidden="false" localSheetId="0" name="_xlnm.Print_Area" vbProcedure="false">'04004100'!$A$1:$Q$82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<sst xmlns="http://schemas.openxmlformats.org/spreadsheetml/2006/main" count="173" uniqueCount="110">
  <si>
    <t xml:space="preserve">Relevés floristiques aquatiques - IBMR</t>
  </si>
  <si>
    <t xml:space="preserve">AQUABIO</t>
  </si>
  <si>
    <t xml:space="preserve">Nicolas CONDUCHE, Rémy MARCEL</t>
  </si>
  <si>
    <t xml:space="preserve">la Loire</t>
  </si>
  <si>
    <t xml:space="preserve">LOIRE À MALVALETTE</t>
  </si>
  <si>
    <t xml:space="preserve">04004100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</si>
  <si>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</si>
  <si>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</si>
  <si>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</si>
  <si>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</si>
  <si>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</si>
  <si>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</si>
  <si>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</si>
  <si>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</si>
  <si>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</si>
  <si>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</si>
  <si>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</si>
  <si>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</si>
  <si>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</si>
  <si>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</si>
  <si>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</si>
  <si>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</si>
  <si>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</si>
  <si>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</si>
  <si>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</si>
  <si>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</si>
  <si>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</si>
  <si>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</si>
  <si>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</si>
  <si>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</si>
  <si>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</si>
  <si>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</si>
  <si>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</si>
  <si>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</si>
  <si>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</si>
  <si>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</si>
  <si>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</si>
  <si>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</si>
  <si>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</si>
  <si>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</si>
  <si>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</si>
  <si>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</si>
  <si>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</si>
  <si>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</si>
  <si>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</si>
  <si>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</si>
  <si>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</si>
  <si>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</si>
  <si>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</si>
  <si>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</si>
  <si>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</si>
  <si>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</si>
  <si>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</si>
  <si>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</si>
  <si>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</si>
  <si>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</si>
  <si>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</si>
  <si>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</si>
  <si>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</si>
  <si>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</si>
  <si>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</si>
  <si>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</si>
  <si>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</si>
  <si>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</si>
  <si>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</si>
  <si>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</si>
  <si>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</si>
  <si>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</si>
  <si>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</si>
  <si>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</si>
  <si>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</si>
  <si>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</si>
  <si>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</si>
  <si>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</si>
  <si>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</si>
  <si>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</si>
  <si>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AUDSPX</t>
  </si>
  <si>
    <t xml:space="preserve"> -</t>
  </si>
  <si>
    <t xml:space="preserve">CLASPX</t>
  </si>
  <si>
    <t xml:space="preserve">GOMSPX</t>
  </si>
  <si>
    <t xml:space="preserve">HEOSPX</t>
  </si>
  <si>
    <t xml:space="preserve">LEASPX</t>
  </si>
  <si>
    <t xml:space="preserve">MELSPX</t>
  </si>
  <si>
    <t xml:space="preserve">OEDSPX</t>
  </si>
  <si>
    <t xml:space="preserve">PAASPX</t>
  </si>
  <si>
    <t xml:space="preserve">PHOSPX</t>
  </si>
  <si>
    <t xml:space="preserve">RHISPX</t>
  </si>
  <si>
    <t xml:space="preserve">TETSPX</t>
  </si>
  <si>
    <t xml:space="preserve">FISFON</t>
  </si>
  <si>
    <t xml:space="preserve">FONANT</t>
  </si>
  <si>
    <t xml:space="preserve">HYAFLU</t>
  </si>
  <si>
    <t xml:space="preserve">LEORIP</t>
  </si>
  <si>
    <t xml:space="preserve">RHYRIP</t>
  </si>
  <si>
    <t xml:space="preserve">ELONUT</t>
  </si>
  <si>
    <t xml:space="preserve">MYRSPI</t>
  </si>
  <si>
    <t xml:space="preserve">POTCRI</t>
  </si>
  <si>
    <t xml:space="preserve">RANPEU</t>
  </si>
  <si>
    <t xml:space="preserve">CARACU</t>
  </si>
  <si>
    <t xml:space="preserve">ELEPAL</t>
  </si>
  <si>
    <t xml:space="preserve">cf.</t>
  </si>
  <si>
    <t xml:space="preserve">PHAARU</t>
  </si>
  <si>
    <t xml:space="preserve">SCISYL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</si>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</sst>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42885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10.1190476190476</v>
      </c>
      <c r="N5" s="48"/>
      <c r="O5" s="49" t="s">
        <v>15</v>
      </c>
      <c r="P5" s="50" t="n">
        <v>9.30555555555556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/>
      <c r="C6" s="53"/>
      <c r="D6" s="54"/>
      <c r="E6" s="54"/>
      <c r="F6" s="55"/>
      <c r="G6" s="43"/>
      <c r="H6" s="41"/>
      <c r="I6" s="6"/>
      <c r="J6" s="56"/>
      <c r="K6" s="57"/>
      <c r="L6" s="58" t="s">
        <v>17</v>
      </c>
      <c r="M6" s="59" t="s">
        <v>18</v>
      </c>
      <c r="N6" s="60"/>
      <c r="O6" s="61" t="n">
        <v>1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55</v>
      </c>
      <c r="C7" s="66" t="n">
        <v>45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19.3999996185303</v>
      </c>
      <c r="C9" s="66" t="n">
        <v>6.59999990463257</v>
      </c>
      <c r="D9" s="82"/>
      <c r="E9" s="82"/>
      <c r="F9" s="83" t="n">
        <f aca="false">($B9*$B$7+$C9*$C$7)/100</f>
        <v>13.6399997472763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 t="n">
        <v>19.1000003814697</v>
      </c>
      <c r="C12" s="106" t="n">
        <v>6.5</v>
      </c>
      <c r="D12" s="82"/>
      <c r="E12" s="82"/>
      <c r="F12" s="99" t="n">
        <f aca="false">($B12*$B$7+$C12*$C$7)/100</f>
        <v>13.4300002098084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 t="n">
        <v>0.100000001490116</v>
      </c>
      <c r="C13" s="106" t="n">
        <v>0.00999999977648258</v>
      </c>
      <c r="D13" s="82"/>
      <c r="E13" s="82"/>
      <c r="F13" s="99" t="n">
        <f aca="false">($B13*$B$7+$C13*$C$7)/100</f>
        <v>0.059500000718981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25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 t="n">
        <v>0.200000002980232</v>
      </c>
      <c r="C15" s="119" t="n">
        <v>0.100000001490116</v>
      </c>
      <c r="D15" s="82"/>
      <c r="E15" s="82"/>
      <c r="F15" s="99" t="n">
        <f aca="false">($B15*$B$7+$C15*$C$7)/100</f>
        <v>0.15500000230968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 t="n">
        <v>19.3999996185303</v>
      </c>
      <c r="C17" s="106" t="n">
        <v>6.5</v>
      </c>
      <c r="D17" s="82"/>
      <c r="E17" s="82"/>
      <c r="F17" s="124"/>
      <c r="G17" s="125" t="n">
        <f aca="false">($B17*$B$7+$C17*$C$7)/100</f>
        <v>13.5949997901917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 t="n">
        <v>0.00999999977648258</v>
      </c>
      <c r="C18" s="133" t="n">
        <v>0.100000001490116</v>
      </c>
      <c r="D18" s="82"/>
      <c r="E18" s="134" t="s">
        <v>51</v>
      </c>
      <c r="F18" s="124"/>
      <c r="G18" s="125" t="n">
        <f aca="false">($B18*$B$7+$C18*$C$7)/100</f>
        <v>0.0505000005476177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0</v>
      </c>
      <c r="F19" s="144" t="n">
        <f aca="false">SUM(F11:F15)</f>
        <v>13.644500212837</v>
      </c>
      <c r="G19" s="145" t="n">
        <f aca="false">SUM(G16:G18)</f>
        <v>13.6454997907393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19.5122999772429</v>
      </c>
      <c r="C20" s="155" t="n">
        <f aca="false">SUM(C23:C82)</f>
        <v>6.82600002735853</v>
      </c>
      <c r="D20" s="156"/>
      <c r="E20" s="157" t="s">
        <v>51</v>
      </c>
      <c r="F20" s="158" t="n">
        <f aca="false">($B20*$B$7+$C20*$C$7)/100</f>
        <v>13.803464999795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10.7317649874836</v>
      </c>
      <c r="C21" s="166" t="n">
        <f aca="false">C20*C7/100</f>
        <v>3.07170001231134</v>
      </c>
      <c r="D21" s="167" t="s">
        <v>54</v>
      </c>
      <c r="E21" s="168"/>
      <c r="F21" s="169" t="n">
        <f aca="false">B21+C21</f>
        <v>13.803464999795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0.00549999987706542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AUDSPX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0.100000001490116</v>
      </c>
      <c r="C24" s="212" t="n">
        <v>0.400000005960465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0.235000003501773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GOMSPX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0.00449999989941716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HEOSPX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4</v>
      </c>
      <c r="C27" s="212" t="n">
        <v>1.10000002384186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2.69500001072884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81</v>
      </c>
      <c r="B28" s="211" t="n">
        <v>0.0140000004321337</v>
      </c>
      <c r="C28" s="212" t="n">
        <v>0.0140000004321337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0.0140000004321337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0.0120000001043081</v>
      </c>
      <c r="C29" s="212" t="n">
        <v>0.0120000001043081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0.0120000001043081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0.00549999987706542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OEDSPX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15.0062999725342</v>
      </c>
      <c r="C31" s="212" t="n">
        <v>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10.5034649848938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PAASPX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0.00449999989941716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0.00999999977648258</v>
      </c>
      <c r="C33" s="212" t="n">
        <v>0.0299999993294477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0.0189999995753169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TETSPX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88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0.00449999989941716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FISFON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0.00449999989941716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FONANT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</v>
      </c>
      <c r="C37" s="212" t="n">
        <v>0.0199999995529652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0.00899999979883432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HYAFLU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91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LEORIP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92</v>
      </c>
      <c r="B39" s="211" t="n">
        <v>0.100000001490116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0.059500000718981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RHYRIP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93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0.00449999989941716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ELONUT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94</v>
      </c>
      <c r="B41" s="211" t="n">
        <v>0.0199999995529652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0.015499999653548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MYRSPI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95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0.00449999989941716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POTCRI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96</v>
      </c>
      <c r="B43" s="211" t="n">
        <v>0.200000002980232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0.114500001538545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RANPEU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97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0.00449999989941716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CARACU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98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0.00449999989941716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99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ELEPAL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100</v>
      </c>
      <c r="B46" s="211" t="n">
        <v>0</v>
      </c>
      <c r="C46" s="212" t="n">
        <v>0.100000001490116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0.0450000006705523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PHAARU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101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0.00449999989941716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SCISYL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13.803464999795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MALVALETTE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13.803464999795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AUDSPX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