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definedNames>
    <definedName function="false" hidden="false" localSheetId="0" name="_xlnm.Print_Area" vbProcedure="false">'04011100'!$A$1:$Q$82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<sst xmlns="http://schemas.openxmlformats.org/spreadsheetml/2006/main" count="173" uniqueCount="108">
  <si>
    <t xml:space="preserve">Relevés floristiques aquatiques - IBMR</t>
  </si>
  <si>
    <t xml:space="preserve">AQUABIO</t>
  </si>
  <si>
    <t xml:space="preserve">Christelle GISSET, Gwendal LE BRIS</t>
  </si>
  <si>
    <t xml:space="preserve">le Lignon</t>
  </si>
  <si>
    <t xml:space="preserve">LIGNON À CLEPPE</t>
  </si>
  <si>
    <t xml:space="preserve">04011100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</si>
  <si>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</si>
  <si>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</si>
  <si>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</si>
  <si>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</si>
  <si>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</si>
  <si>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</si>
  <si>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</si>
  <si>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</si>
  <si>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</si>
  <si>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</si>
  <si>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</si>
  <si>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</si>
  <si>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</si>
  <si>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</si>
  <si>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</si>
  <si>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</si>
  <si>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</si>
  <si>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</si>
  <si>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</si>
  <si>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</si>
  <si>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</si>
  <si>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</si>
  <si>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</si>
  <si>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</si>
  <si>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</si>
  <si>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</si>
  <si>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</si>
  <si>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</si>
  <si>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</si>
  <si>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</si>
  <si>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</si>
  <si>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</si>
  <si>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</si>
  <si>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</si>
  <si>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</si>
  <si>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</si>
  <si>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</si>
  <si>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</si>
  <si>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</si>
  <si>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</si>
  <si>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</si>
  <si>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</si>
  <si>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</si>
  <si>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</si>
  <si>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</si>
  <si>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</si>
  <si>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</si>
  <si>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</si>
  <si>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</si>
  <si>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</si>
  <si>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</si>
  <si>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</si>
  <si>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</si>
  <si>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</si>
  <si>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</si>
  <si>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</si>
  <si>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</si>
  <si>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</si>
  <si>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</si>
  <si>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</si>
  <si>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</si>
  <si>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</si>
  <si>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</si>
  <si>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</si>
  <si>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</si>
  <si>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</si>
  <si>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</si>
  <si>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</si>
  <si>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</si>
  <si>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</si>
  <si>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</si>
  <si>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LEMGIB</t>
  </si>
  <si>
    <t xml:space="preserve"> -</t>
  </si>
  <si>
    <t xml:space="preserve">LEORIP</t>
  </si>
  <si>
    <t xml:space="preserve">OEDSPX</t>
  </si>
  <si>
    <t xml:space="preserve">WOLARH</t>
  </si>
  <si>
    <t xml:space="preserve">ELONUT</t>
  </si>
  <si>
    <t xml:space="preserve">PERHYD</t>
  </si>
  <si>
    <t xml:space="preserve">FONANT</t>
  </si>
  <si>
    <t xml:space="preserve">MELSPX</t>
  </si>
  <si>
    <t xml:space="preserve">PHAARU</t>
  </si>
  <si>
    <t xml:space="preserve">SPISPX</t>
  </si>
  <si>
    <t xml:space="preserve">ULOSPX</t>
  </si>
  <si>
    <t xml:space="preserve">RHYRIP</t>
  </si>
  <si>
    <t xml:space="preserve">AUDSPX</t>
  </si>
  <si>
    <t xml:space="preserve">PHOSPX</t>
  </si>
  <si>
    <t xml:space="preserve">STISPX</t>
  </si>
  <si>
    <t xml:space="preserve">CALSPX</t>
  </si>
  <si>
    <t xml:space="preserve">GLEHED</t>
  </si>
  <si>
    <t xml:space="preserve">HEOSPX</t>
  </si>
  <si>
    <t xml:space="preserve">LEMMIT</t>
  </si>
  <si>
    <t xml:space="preserve">PAASPX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</si>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</sst>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8.68965517241379</v>
      </c>
      <c r="N5" s="48"/>
      <c r="O5" s="49" t="s">
        <v>15</v>
      </c>
      <c r="P5" s="50" t="n">
        <v>8.88461538461539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44</v>
      </c>
      <c r="C7" s="66" t="n">
        <v>56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</v>
      </c>
      <c r="C9" s="66" t="n">
        <v>1</v>
      </c>
      <c r="D9" s="82"/>
      <c r="E9" s="82"/>
      <c r="F9" s="83" t="n">
        <f aca="false">($B9*$B$7+$C9*$C$7)/100</f>
        <v>1.44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2.21999998670071</v>
      </c>
      <c r="C20" s="155" t="n">
        <f aca="false">SUM(C23:C82)</f>
        <v>1.07285711728036</v>
      </c>
      <c r="D20" s="156"/>
      <c r="E20" s="157" t="s">
        <v>52</v>
      </c>
      <c r="F20" s="158" t="n">
        <f aca="false">($B20*$B$7+$C20*$C$7)/100</f>
        <v>1.57759997982532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0.976799994148314</v>
      </c>
      <c r="C21" s="166" t="n">
        <f aca="false">C20*C7/100</f>
        <v>0.600799985677004</v>
      </c>
      <c r="D21" s="167" t="s">
        <v>55</v>
      </c>
      <c r="E21" s="168"/>
      <c r="F21" s="169" t="n">
        <f aca="false">B21+C21</f>
        <v>1.57759997982532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0.0199999995529652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0.0155999996513128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LEMGIB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0.0199999995529652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0.0143999996781349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0.00559999987483025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WOLARH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0.00999999977648258</v>
      </c>
      <c r="C27" s="212" t="n">
        <v>0.100000001490116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0.0604000007361174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FISFON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0.00559999987483025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ELONUT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0.00559999987483025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PERHYD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FONANT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0.0399999991059303</v>
      </c>
      <c r="C31" s="212" t="n">
        <v>0.730000019073486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0.426400010287762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MELSPX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0.00559999987483025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PHAARU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0.0199999995529652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0.0111999997496605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SPISPX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ULOSPX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0.00439999990165234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RHYRIP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0.0299999993294477</v>
      </c>
      <c r="C36" s="212" t="n">
        <v>0.0328571014106274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0.0315999764949083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AUDSPX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0.025000000372529</v>
      </c>
      <c r="C37" s="212" t="n">
        <v>0.0199999995529652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0.0221999999135733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PHOSPX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0.0149999996647239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0.0121999997273088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STISPX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0.00559999987483025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CALSPX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0.00559999987483025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GLEHED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2.00999999046326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0.889999995678663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HEOSPX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LEMMIT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PAASPX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0.00559999987483025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Poaceae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>NoCod</v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 t="s">
        <v>99</v>
      </c>
      <c r="X44" s="224"/>
      <c r="Y44" s="207" t="str">
        <f aca="false">IF(AND(ISNUMBER(F44),OR(A44="",A44="!!!!!!")),"!!!!!!",IF(A44="new.cod","NEWCOD",IF(AND((Z44=""),ISTEXT(A44),A44&lt;&gt;"!!!!!!"),A44,IF(Z44="","",INDEX(,Z44)))))</f>
        <v>NEWCOD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1.57759997982532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CLEPPE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1.57759997982532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LEMGIB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