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050" sheetId="1" state="visible" r:id="rId3"/>
  </sheets>
  <definedNames>
    <definedName function="false" hidden="false" localSheetId="0" name="_xlnm.Print_Area" vbProcedure="false">'04022050'!$A$1:$Q$82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<sst xmlns="http://schemas.openxmlformats.org/spreadsheetml/2006/main" count="154" uniqueCount="89">
  <si>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</si>
  <si>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</si>
  <si>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</si>
  <si>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</si>
  <si>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le Roudon</t>
  </si>
  <si>
    <t xml:space="preserve">ROUDON À SALIGNY-SUR-ROUDON</t>
  </si>
  <si>
    <t xml:space="preserve">04022050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</si>
  <si>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</si>
  <si>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</si>
  <si>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</si>
  <si>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</si>
  <si>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</si>
  <si>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</si>
  <si>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</si>
  <si>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</si>
  <si>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</si>
  <si>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</si>
  <si>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</si>
  <si>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</si>
  <si>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</si>
  <si>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</si>
  <si>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</si>
  <si>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</si>
  <si>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</si>
  <si>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</si>
  <si>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</si>
  <si>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</si>
  <si>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</si>
  <si>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</si>
  <si>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</si>
  <si>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</si>
  <si>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</si>
  <si>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</si>
  <si>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</si>
  <si>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</si>
  <si>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</si>
  <si>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</si>
  <si>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</si>
  <si>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</si>
  <si>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</si>
  <si>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</si>
  <si>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</si>
  <si>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</si>
  <si>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</si>
  <si>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</si>
  <si>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</si>
  <si>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</si>
  <si>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</si>
  <si>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</si>
  <si>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</si>
  <si>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</si>
  <si>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</si>
  <si>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</si>
  <si>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</si>
  <si>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</si>
  <si>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</si>
  <si>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</si>
  <si>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</si>
  <si>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</si>
  <si>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</si>
  <si>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</si>
  <si>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</si>
  <si>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</si>
  <si>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</si>
  <si>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</si>
  <si>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</si>
  <si>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</si>
  <si>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</si>
  <si>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</si>
  <si>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</si>
  <si>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</si>
  <si>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</si>
  <si>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</si>
  <si>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</si>
  <si>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</si>
  <si>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</si>
  <si>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</si>
  <si>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</si>
  <si>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</si>
  <si>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</si>
  <si>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PERHYD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</si>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</sst>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42207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8.66666666666667</v>
      </c>
      <c r="N5" s="48"/>
      <c r="O5" s="49" t="s">
        <v>16</v>
      </c>
      <c r="P5" s="50" t="n">
        <v>6.5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3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92</v>
      </c>
      <c r="C7" s="66" t="n">
        <v>8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0.00999999977648258</v>
      </c>
      <c r="C9" s="66" t="n">
        <v>0.00999999977648258</v>
      </c>
      <c r="D9" s="82"/>
      <c r="E9" s="82"/>
      <c r="F9" s="83" t="n">
        <f aca="false">($B9*$B$7+$C9*$C$7)/100</f>
        <v>0.00999999977648258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3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0.00999999977648258</v>
      </c>
      <c r="C20" s="155" t="n">
        <f aca="false">SUM(C23:C62)</f>
        <v>0.0399999991059303</v>
      </c>
      <c r="D20" s="156"/>
      <c r="E20" s="157" t="s">
        <v>53</v>
      </c>
      <c r="F20" s="158" t="n">
        <f aca="false">($B20*$B$7+$C20*$C$7)/100</f>
        <v>0.0123999997228384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0.00919999979436398</v>
      </c>
      <c r="C21" s="166" t="n">
        <f aca="false">C20*C7/100</f>
        <v>0.00319999992847443</v>
      </c>
      <c r="D21" s="167" t="s">
        <v>56</v>
      </c>
      <c r="E21" s="168"/>
      <c r="F21" s="169" t="n">
        <f aca="false">B21+C21</f>
        <v>0.0123999997228384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0.000799999982118607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PERHYD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16</v>
      </c>
      <c r="B25" s="211" t="n">
        <v>0</v>
      </c>
      <c r="C25" s="212" t="n">
        <v>0.0199999995529652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0.00159999996423721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PHOSPX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/>
      <c r="B26" s="211"/>
      <c r="C26" s="212"/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str">
        <f aca="false">IF(AND(OR(A26="",A26="!!!!!!"),B26="",C26=""),"",IF(OR(AND(B26="",C26=""),ISERROR(C26+B26)),"!!!",($B26*$B$7+$C26*$C$7)/100))</f>
        <v/>
      </c>
      <c r="G26" s="216" t="str">
        <f aca="false">IF(A26="","",IF(ISERROR(VLOOKUP($A26,,9,0)),IF(ISERROR(VLOOKUP($A26,,8,0)),"    -",VLOOKUP($A26,,8,0)),VLOOKUP($A26,,9,0)))</f>
        <v/>
      </c>
      <c r="H26" s="217" t="str">
        <f aca="false">IF(A26="","x",IF(ISERROR(VLOOKUP($A26,,10,0)),IF(ISERROR(VLOOKUP($A26,,9,0)),"x",VLOOKUP($A26,,9,0)),VLOOKUP($A26,,10,0)))</f>
        <v>x</v>
      </c>
      <c r="I26" s="6" t="str">
        <f aca="false">IF(A26="","",1)</f>
        <v/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/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/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/>
      <c r="B27" s="211"/>
      <c r="C27" s="212"/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str">
        <f aca="false">IF(AND(OR(A27="",A27="!!!!!!"),B27="",C27=""),"",IF(OR(AND(B27="",C27=""),ISERROR(C27+B27)),"!!!",($B27*$B$7+$C27*$C$7)/100))</f>
        <v/>
      </c>
      <c r="G27" s="216" t="str">
        <f aca="false">IF(A27="","",IF(ISERROR(VLOOKUP($A27,,9,0)),IF(ISERROR(VLOOKUP($A27,,8,0)),"    -",VLOOKUP($A27,,8,0)),VLOOKUP($A27,,9,0)))</f>
        <v/>
      </c>
      <c r="H27" s="217" t="str">
        <f aca="false">IF(A27="","x",IF(ISERROR(VLOOKUP($A27,,10,0)),IF(ISERROR(VLOOKUP($A27,,9,0)),"x",VLOOKUP($A27,,9,0)),VLOOKUP($A27,,10,0)))</f>
        <v>x</v>
      </c>
      <c r="I27" s="6" t="str">
        <f aca="false">IF(A27="","",1)</f>
        <v/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/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/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0.0123999997228384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Roudon</v>
      </c>
      <c r="B84" s="175" t="str">
        <f aca="false">C3</f>
        <v>ROUDON À SALIGNY-SUR-ROUDON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3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0.0123999997228384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81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82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83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84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85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86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87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88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