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8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'04028800'!$A$1:$O$82</definedName>
    <definedName function="false" hidden="false" localSheetId="0" name="Excel_BuiltIn__FilterDatabase" vbProcedure="false">'04028800'!$A$23:$J$84</definedName>
    <definedName function="false" hidden="false" localSheetId="0" name="NOM" vbProcedure="false">'04028800'!$H$1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<sst xmlns="http://schemas.openxmlformats.org/spreadsheetml/2006/main" count="103" uniqueCount="99">
  <si>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</si>
  <si>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</si>
  <si>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</si>
  <si>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</si>
  <si>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</si>
  <si>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Sianne</t>
  </si>
  <si>
    <t xml:space="preserve">SIANNE à AURIAC-L'EGLISE</t>
  </si>
  <si>
    <t xml:space="preserve">04028800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</si>
  <si>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</si>
  <si>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</si>
  <si>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</si>
  <si>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</si>
  <si>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</si>
  <si>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</si>
  <si>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</si>
  <si>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</si>
  <si>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</si>
  <si>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</si>
  <si>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</si>
  <si>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</si>
  <si>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</si>
  <si>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</si>
  <si>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</si>
  <si>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</si>
  <si>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</si>
  <si>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</si>
  <si>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</si>
  <si>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</si>
  <si>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</si>
  <si>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</si>
  <si>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</si>
  <si>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</si>
  <si>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</si>
  <si>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</si>
  <si>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</si>
  <si>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</si>
  <si>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</si>
  <si>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</si>
  <si>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</si>
  <si>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</si>
  <si>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</si>
  <si>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</si>
  <si>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</si>
  <si>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</si>
  <si>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</si>
  <si>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</si>
  <si>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</si>
  <si>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</si>
  <si>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</si>
  <si>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</si>
  <si>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</si>
  <si>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</si>
  <si>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</si>
  <si>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</si>
  <si>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</si>
  <si>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</si>
  <si>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</si>
  <si>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</si>
  <si>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</si>
  <si>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(12,9615000010468 %)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</si>
  <si>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</si>
  <si>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</si>
  <si>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</si>
  <si>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</si>
  <si>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</si>
  <si>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</si>
  <si>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</si>
  <si>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</si>
  <si>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</si>
  <si>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</si>
  <si>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</si>
  <si>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</si>
  <si>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</si>
  <si>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</si>
  <si>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</si>
  <si>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</si>
  <si>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</si>
  <si>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</si>
  <si>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</si>
  <si>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GLYFLU</t>
  </si>
  <si>
    <t xml:space="preserve">MENLON</t>
  </si>
  <si>
    <t xml:space="preserve">RANREP</t>
  </si>
  <si>
    <t xml:space="preserve">SCISYL</t>
  </si>
  <si>
    <t xml:space="preserve">AMBFLU</t>
  </si>
  <si>
    <t xml:space="preserve">HILSPX</t>
  </si>
  <si>
    <t xml:space="preserve">NOSSPX</t>
  </si>
  <si>
    <t xml:space="preserve">CHIPOL</t>
  </si>
  <si>
    <t xml:space="preserve">CLASPX</t>
  </si>
  <si>
    <t xml:space="preserve">LEASPX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</si>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</sst>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12.304347826087</v>
      </c>
      <c r="M5" s="52"/>
      <c r="N5" s="53" t="s">
        <v>16</v>
      </c>
      <c r="O5" s="54" t="n">
        <v>12.3684210526316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65</v>
      </c>
      <c r="C7" s="66" t="n">
        <v>35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17</v>
      </c>
      <c r="C9" s="86" t="n">
        <v>5</v>
      </c>
      <c r="D9" s="87"/>
      <c r="E9" s="87"/>
      <c r="F9" s="88" t="n">
        <f aca="false">($B9*$B$7+$C9*$C$7)/100</f>
        <v>12.8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17.5499999988824</v>
      </c>
      <c r="C20" s="165" t="n">
        <f aca="false">SUM(C23:C82)</f>
        <v>4.4400000050664</v>
      </c>
      <c r="D20" s="166"/>
      <c r="E20" s="167" t="s">
        <v>53</v>
      </c>
      <c r="F20" s="168" t="n">
        <f aca="false">($B20*$B$7+$C20*$C$7)/100</f>
        <v>12.9615000010468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11.4074999992736</v>
      </c>
      <c r="C21" s="178" t="n">
        <f aca="false">C20*C7/100</f>
        <v>1.55400000177324</v>
      </c>
      <c r="D21" s="110" t="str">
        <f aca="false">IF(F21=0,"",IF((ABS(F21-F19))&gt;(0.2*F21),CONCATENATE(" rec. par taxa (",F21," %) supérieur à 20 % !"),""))</f>
        <v> rec. par taxa (12,9615000010468 %)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12.9615000010468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0.100000001490116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0.0350000005215406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GLYFLU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0.0034999999217689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MENLON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0.0034999999217689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RANREP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0.200000002980232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0.0700000010430813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SCISYL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0.00649999985471368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AMBFLU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0.100000001490116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0.0415000003762543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HILSPX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NOSSPX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0.00649999985471368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CHIPOL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0.00649999985471368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CLASPX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1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0.653499999921769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LEASPX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1.5</v>
      </c>
      <c r="C33" s="222" t="n">
        <v>3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2.025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FONANT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16</v>
      </c>
      <c r="B34" s="221" t="n">
        <v>15</v>
      </c>
      <c r="C34" s="222" t="n">
        <v>1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10.1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RHYRIP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Sianne</v>
      </c>
      <c r="B84" s="256" t="str">
        <f aca="false">C3</f>
        <v>SIANNE à AURIAC-L'EGLISE</v>
      </c>
      <c r="C84" s="257" t="n">
        <f aca="false">A4</f>
        <v>41807</v>
      </c>
      <c r="D84" s="258" t="str">
        <f aca="false">IF(ISERROR(SUM($T$23:$T$82)/SUM($U$23:$U$82)),"",SUM($T$23:$T$82)/SUM($U$23:$U$82))</f>
        <v/>
      </c>
      <c r="E84" s="259" t="n">
        <f aca="false">N13</f>
        <v>12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12.9615000010468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91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95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98</v>
      </c>
      <c r="R93" s="9"/>
      <c r="S93" s="215" t="str">
        <f aca="false">INDEX($A$23:$A$82,$S$92)</f>
        <v>GLYFLU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