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0" sheetId="1" state="visible" r:id="rId3"/>
  </sheets>
  <definedNames>
    <definedName function="false" hidden="false" localSheetId="0" name="_xlnm.Print_Area" vbProcedure="false">'04041750'!$A$1:$Q$82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<sst xmlns="http://schemas.openxmlformats.org/spreadsheetml/2006/main" count="171" uniqueCount="107">
  <si>
    <t xml:space="preserve">Relevés floristiques aquatiques - IBMR</t>
  </si>
  <si>
    <t xml:space="preserve">AQUABIO</t>
  </si>
  <si>
    <t xml:space="preserve">Pierre PETITCOLIN, Rémy MARCEL</t>
  </si>
  <si>
    <t xml:space="preserve">le Sioulet</t>
  </si>
  <si>
    <t xml:space="preserve">SIOULET À COMBRAILLES</t>
  </si>
  <si>
    <t xml:space="preserve">04041750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</si>
  <si>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</si>
  <si>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</si>
  <si>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</si>
  <si>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</si>
  <si>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</si>
  <si>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</si>
  <si>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</si>
  <si>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</si>
  <si>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</si>
  <si>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</si>
  <si>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</si>
  <si>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</si>
  <si>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</si>
  <si>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</si>
  <si>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</si>
  <si>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</si>
  <si>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</si>
  <si>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</si>
  <si>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</si>
  <si>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</si>
  <si>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</si>
  <si>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</si>
  <si>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</si>
  <si>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</si>
  <si>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</si>
  <si>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</si>
  <si>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</si>
  <si>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</si>
  <si>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</si>
  <si>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</si>
  <si>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</si>
  <si>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</si>
  <si>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</si>
  <si>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</si>
  <si>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</si>
  <si>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</si>
  <si>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</si>
  <si>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</si>
  <si>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</si>
  <si>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</si>
  <si>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</si>
  <si>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</si>
  <si>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</si>
  <si>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</si>
  <si>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</si>
  <si>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</si>
  <si>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</si>
  <si>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</si>
  <si>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</si>
  <si>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</si>
  <si>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</si>
  <si>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</si>
  <si>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</si>
  <si>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</si>
  <si>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</si>
  <si>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</si>
  <si>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</si>
  <si>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</si>
  <si>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</si>
  <si>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</si>
  <si>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</si>
  <si>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</si>
  <si>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</si>
  <si>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</si>
  <si>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</si>
  <si>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</si>
  <si>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</si>
  <si>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</si>
  <si>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</si>
  <si>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</si>
  <si>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</si>
  <si>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</si>
  <si>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</si>
  <si>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LEORIP</t>
  </si>
  <si>
    <t xml:space="preserve">FONANT</t>
  </si>
  <si>
    <t xml:space="preserve">IRIPSE</t>
  </si>
  <si>
    <t xml:space="preserve">MELSPX</t>
  </si>
  <si>
    <t xml:space="preserve">PHAARU</t>
  </si>
  <si>
    <t xml:space="preserve">SCISYL</t>
  </si>
  <si>
    <t xml:space="preserve">CALHAM</t>
  </si>
  <si>
    <t xml:space="preserve">CARVES</t>
  </si>
  <si>
    <t xml:space="preserve">cf.</t>
  </si>
  <si>
    <t xml:space="preserve">FISCRA</t>
  </si>
  <si>
    <t xml:space="preserve">RANPEU</t>
  </si>
  <si>
    <t xml:space="preserve">RHYRIP</t>
  </si>
  <si>
    <t xml:space="preserve">GLYFLU</t>
  </si>
  <si>
    <t xml:space="preserve">CHIPOL</t>
  </si>
  <si>
    <t xml:space="preserve">LEASPX</t>
  </si>
  <si>
    <t xml:space="preserve">DERWEB</t>
  </si>
  <si>
    <t xml:space="preserve">COLFLU</t>
  </si>
  <si>
    <t xml:space="preserve">JUNEFF</t>
  </si>
  <si>
    <t xml:space="preserve">MENSPX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</si>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</sst>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13.2162162162162</v>
      </c>
      <c r="N5" s="48"/>
      <c r="O5" s="49" t="s">
        <v>15</v>
      </c>
      <c r="P5" s="50" t="n">
        <v>12.3214285714286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44</v>
      </c>
      <c r="C7" s="66" t="n">
        <v>56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11.1999998092651</v>
      </c>
      <c r="C9" s="66" t="n">
        <v>0.200000002980232</v>
      </c>
      <c r="D9" s="82"/>
      <c r="E9" s="82"/>
      <c r="F9" s="83" t="n">
        <f aca="false">($B9*$B$7+$C9*$C$7)/100</f>
        <v>5.03999991774559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11.320000000298</v>
      </c>
      <c r="C20" s="155" t="n">
        <f aca="false">SUM(C23:C82)</f>
        <v>0.339999999850988</v>
      </c>
      <c r="D20" s="156"/>
      <c r="E20" s="157" t="s">
        <v>52</v>
      </c>
      <c r="F20" s="158" t="n">
        <f aca="false">($B20*$B$7+$C20*$C$7)/100</f>
        <v>5.17120000004768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4.98080000013113</v>
      </c>
      <c r="C21" s="166" t="n">
        <f aca="false">C20*C7/100</f>
        <v>0.190399999916553</v>
      </c>
      <c r="D21" s="167" t="s">
        <v>55</v>
      </c>
      <c r="E21" s="168"/>
      <c r="F21" s="169" t="n">
        <f aca="false">B21+C21</f>
        <v>5.17120000004768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0.00999999977648258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LEORIP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0.00439999990165234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0.00559999987483025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IRIPSE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0.00559999987483025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SCISYL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CALHAM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0.00559999987483025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CARVES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0.00439999990165234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FISCRA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0.100000001490116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0.0496000005304813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RANPEU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0.100000001490116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0.0440000006556511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RHYRIP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</v>
      </c>
      <c r="C35" s="212" t="n">
        <v>0.100000001490116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0.056000000834465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GLYFLU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CHIPOL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0.00439999990165234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LEASPX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0.00999999977648258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DERWEB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15</v>
      </c>
      <c r="B39" s="211" t="n">
        <v>11</v>
      </c>
      <c r="C39" s="212" t="n">
        <v>0.100000001490116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4.89600000083447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FONSQU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COLFLU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0.00559999987483025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JUNEFF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0.00999999977648258</v>
      </c>
      <c r="C42" s="212" t="n">
        <v>0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0.00439999990165234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MENSPX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0.00559999987483025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RANREP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5.17120000004768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Sioulet</v>
      </c>
      <c r="B84" s="175" t="str">
        <f aca="false">C3</f>
        <v>SIOULET À COMBRAILLES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5.17120000004768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103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106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