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73" sheetId="1" state="visible" r:id="rId3"/>
  </sheets>
  <definedNames>
    <definedName function="false" hidden="false" localSheetId="0" name="_xlnm.Print_Area" vbProcedure="false">'04041773'!$A$1:$Q$82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<sst xmlns="http://schemas.openxmlformats.org/spreadsheetml/2006/main" count="158" uniqueCount="93">
  <si>
    <t xml:space="preserve">Relevés floristiques aquatiques - IBMR</t>
  </si>
  <si>
    <t xml:space="preserve">AQUABIO</t>
  </si>
  <si>
    <t xml:space="preserve">Nicolas CONDUCHE, Rémy MARCEL</t>
  </si>
  <si>
    <t xml:space="preserve">la Viouze</t>
  </si>
  <si>
    <t xml:space="preserve">RAU VIOUZE À LES ANCIZES-COMPS</t>
  </si>
  <si>
    <t xml:space="preserve">04041773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</si>
  <si>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</si>
  <si>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</si>
  <si>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</si>
  <si>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</si>
  <si>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</si>
  <si>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</si>
  <si>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</si>
  <si>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</si>
  <si>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</si>
  <si>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</si>
  <si>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</si>
  <si>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</si>
  <si>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f. de dissipation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</si>
  <si>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</si>
  <si>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</si>
  <si>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</si>
  <si>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</si>
  <si>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</si>
  <si>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</si>
  <si>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</si>
  <si>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</si>
  <si>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</si>
  <si>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</si>
  <si>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</si>
  <si>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</si>
  <si>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</si>
  <si>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</si>
  <si>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</si>
  <si>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</si>
  <si>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</si>
  <si>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</si>
  <si>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</si>
  <si>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</si>
  <si>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</si>
  <si>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</si>
  <si>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</si>
  <si>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</si>
  <si>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</si>
  <si>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</si>
  <si>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</si>
  <si>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</si>
  <si>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</si>
  <si>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</si>
  <si>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</si>
  <si>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</si>
  <si>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</si>
  <si>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</si>
  <si>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</si>
  <si>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</si>
  <si>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</si>
  <si>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</si>
  <si>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</si>
  <si>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</si>
  <si>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</si>
  <si>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</si>
  <si>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</si>
  <si>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</si>
  <si>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</si>
  <si>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</si>
  <si>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</si>
  <si>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</si>
  <si>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</si>
  <si>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</si>
  <si>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</si>
  <si>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</si>
  <si>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</si>
  <si>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</si>
  <si>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</si>
  <si>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</si>
  <si>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</si>
  <si>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</si>
  <si>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FONANT</t>
  </si>
  <si>
    <t xml:space="preserve"> -</t>
  </si>
  <si>
    <t xml:space="preserve">HYAFLU</t>
  </si>
  <si>
    <t xml:space="preserve">FISCRA</t>
  </si>
  <si>
    <t xml:space="preserve">RHYRIP</t>
  </si>
  <si>
    <t xml:space="preserve">CHIPOL</t>
  </si>
  <si>
    <t xml:space="preserve">THAALO</t>
  </si>
  <si>
    <t xml:space="preserve">KINPRA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</si>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</sst>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42572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13.5</v>
      </c>
      <c r="N5" s="48"/>
      <c r="O5" s="49" t="s">
        <v>15</v>
      </c>
      <c r="P5" s="50" t="n">
        <v>12.8571428571429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70</v>
      </c>
      <c r="C7" s="66" t="n">
        <v>30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2.20000004768372</v>
      </c>
      <c r="C9" s="66" t="n">
        <v>1.60000002384186</v>
      </c>
      <c r="D9" s="82"/>
      <c r="E9" s="82"/>
      <c r="F9" s="83" t="n">
        <f aca="false">($B9*$B$7+$C9*$C$7)/100</f>
        <v>2.02000004053116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8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2.24999999254942</v>
      </c>
      <c r="C20" s="155" t="n">
        <f aca="false">SUM(C23:C82)</f>
        <v>1.63000001572073</v>
      </c>
      <c r="D20" s="156"/>
      <c r="E20" s="157" t="s">
        <v>52</v>
      </c>
      <c r="F20" s="158" t="n">
        <f aca="false">($B20*$B$7+$C20*$C$7)/100</f>
        <v>2.06399999950081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1.57499999478459</v>
      </c>
      <c r="C21" s="166" t="n">
        <f aca="false">C20*C7/100</f>
        <v>0.489000004716218</v>
      </c>
      <c r="D21" s="167" t="s">
        <v>55</v>
      </c>
      <c r="E21" s="168"/>
      <c r="F21" s="169" t="n">
        <f aca="false">B21+C21</f>
        <v>2.06399999950081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0.200000002980232</v>
      </c>
      <c r="C23" s="195" t="n">
        <v>0.200000002980232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0.200000002980232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FONANT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HYAFLU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FISCRA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0.509999990463257</v>
      </c>
      <c r="C26" s="212" t="n">
        <v>0.100000001490116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0.386999993771315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RHYRIP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0.5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0.156999999843538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CHIPOL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15</v>
      </c>
      <c r="B28" s="211" t="n">
        <v>1.5</v>
      </c>
      <c r="C28" s="212" t="n">
        <v>0.800000011920929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1.29000000357628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HILSPX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0.00299999993294477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THAALO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0.00699999984353781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KINPRA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2.06399999950081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Viouze</v>
      </c>
      <c r="B84" s="175" t="str">
        <f aca="false">C3</f>
        <v>RAU VIOUZE À LES ANCIZES-COMPS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8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2.06399999950081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85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86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87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88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89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90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91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92</v>
      </c>
      <c r="S93" s="6"/>
      <c r="T93" s="207" t="str">
        <f aca="false">INDEX($A$23:$A$82,$T$92)</f>
        <v>FONANT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2024-04-24T21:24:31Z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