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8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'04043800'!$A$1:$O$82</definedName>
    <definedName function="false" hidden="false" localSheetId="0" name="Excel_BuiltIn__FilterDatabase" vbProcedure="false">'04043800'!$A$23:$J$84</definedName>
    <definedName function="false" hidden="false" localSheetId="0" name="NOM" vbProcedure="false">'04043800'!$H$1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<sst xmlns="http://schemas.openxmlformats.org/spreadsheetml/2006/main" count="104" uniqueCount="100">
  <si>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</si>
  <si>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</si>
  <si>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</si>
  <si>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</si>
  <si>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</si>
  <si>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la Queune</t>
  </si>
  <si>
    <t xml:space="preserve">QUEUNE à SOUVIGNY</t>
  </si>
  <si>
    <t xml:space="preserve">04043800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</si>
  <si>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</si>
  <si>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</si>
  <si>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</si>
  <si>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</si>
  <si>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</si>
  <si>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</si>
  <si>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</si>
  <si>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</si>
  <si>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</si>
  <si>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</si>
  <si>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</si>
  <si>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</si>
  <si>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</si>
  <si>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</si>
  <si>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</si>
  <si>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</si>
  <si>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</si>
  <si>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</si>
  <si>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</si>
  <si>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</si>
  <si>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</si>
  <si>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</si>
  <si>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</si>
  <si>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</si>
  <si>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</si>
  <si>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</si>
  <si>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</si>
  <si>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</si>
  <si>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</si>
  <si>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</si>
  <si>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</si>
  <si>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</si>
  <si>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</si>
  <si>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</si>
  <si>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</si>
  <si>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</si>
  <si>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</si>
  <si>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</si>
  <si>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</si>
  <si>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</si>
  <si>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</si>
  <si>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</si>
  <si>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</si>
  <si>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</si>
  <si>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</si>
  <si>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</si>
  <si>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</si>
  <si>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</si>
  <si>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</si>
  <si>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</si>
  <si>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</si>
  <si>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(0,311550000831485 %)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</si>
  <si>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</si>
  <si>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</si>
  <si>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</si>
  <si>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</si>
  <si>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</si>
  <si>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</si>
  <si>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</si>
  <si>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</si>
  <si>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</si>
  <si>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</si>
  <si>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</si>
  <si>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</si>
  <si>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</si>
  <si>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</si>
  <si>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</si>
  <si>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</si>
  <si>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</si>
  <si>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</si>
  <si>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</si>
  <si>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FISCRA</t>
  </si>
  <si>
    <t xml:space="preserve">LEASPX</t>
  </si>
  <si>
    <t xml:space="preserve">AMBRIP</t>
  </si>
  <si>
    <t xml:space="preserve">RORAMP</t>
  </si>
  <si>
    <t xml:space="preserve">PHAARU</t>
  </si>
  <si>
    <t xml:space="preserve">VAUSPX</t>
  </si>
  <si>
    <t xml:space="preserve">FONANT</t>
  </si>
  <si>
    <t xml:space="preserve">SPAEML</t>
  </si>
  <si>
    <t xml:space="preserve">LYTSAL</t>
  </si>
  <si>
    <t xml:space="preserve">CHIPOL</t>
  </si>
  <si>
    <t xml:space="preserve">POLSPX</t>
  </si>
  <si>
    <t xml:space="preserve">SOADUL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</si>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</sst>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41465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10.9411764705882</v>
      </c>
      <c r="M5" s="52"/>
      <c r="N5" s="53" t="s">
        <v>16</v>
      </c>
      <c r="O5" s="54" t="n">
        <v>10.3076923076923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</v>
      </c>
      <c r="C7" s="66" t="n">
        <v>93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</v>
      </c>
      <c r="C9" s="86" t="n">
        <v>0.699999988079071</v>
      </c>
      <c r="D9" s="87"/>
      <c r="E9" s="87"/>
      <c r="F9" s="88" t="n">
        <f aca="false">($B9*$B$7+$C9*$C$7)/100</f>
        <v>0.650999988913536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13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</v>
      </c>
      <c r="C20" s="165" t="n">
        <f aca="false">SUM(C23:C82)</f>
        <v>0.33500000089407</v>
      </c>
      <c r="D20" s="166"/>
      <c r="E20" s="167" t="s">
        <v>53</v>
      </c>
      <c r="F20" s="168" t="n">
        <f aca="false">($B20*$B$7+$C20*$C$7)/100</f>
        <v>0.311550000831485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</v>
      </c>
      <c r="C21" s="178" t="n">
        <f aca="false">C20*C7/100</f>
        <v>0.311550000831485</v>
      </c>
      <c r="D21" s="110" t="str">
        <f aca="false">IF(F21=0,"",IF((ABS(F21-F19))&gt;(0.2*F21),CONCATENATE(" rec. par taxa (",F21," %) supérieur à 20 % !"),""))</f>
        <v> rec. par taxa (0,311550000831485 %)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0.311550000831485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16</v>
      </c>
      <c r="B23" s="203" t="n">
        <v>0</v>
      </c>
      <c r="C23" s="204" t="n">
        <v>0.200000002980232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0.186000002771616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PHOSPX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0.0092999997921288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FISCRA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0.0092999997921288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LEASPX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0.025000000372529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0.023250000346452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AMBRIP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0.0092999997921288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RORAMP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0.0092999997921288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PHAARU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0.0092999997921288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VAUSPX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0.0092999997921288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FONANT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0.0092999997921288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SPAEML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0.0092999997921288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LYTSAL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0.0092999997921288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CHIPOL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0.0092999997921288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POLSPX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0.0092999997921288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SOADUL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Queune</v>
      </c>
      <c r="B84" s="256" t="str">
        <f aca="false">C3</f>
        <v>QUEUNE à SOUVIGNY</v>
      </c>
      <c r="C84" s="257" t="n">
        <f aca="false">A4</f>
        <v>41465</v>
      </c>
      <c r="D84" s="258" t="str">
        <f aca="false">IF(ISERROR(SUM($T$23:$T$82)/SUM($U$23:$U$82)),"",SUM($T$23:$T$82)/SUM($U$23:$U$82))</f>
        <v/>
      </c>
      <c r="E84" s="259" t="n">
        <f aca="false">N13</f>
        <v>13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0.311550000831485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PHOSPX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