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15008" sheetId="1" state="visible" r:id="rId3"/>
  </sheets>
  <definedNames>
    <definedName function="false" hidden="false" localSheetId="0" name="_xlnm.Print_Area" vbProcedure="false">'04415008'!$A$1:$Q$82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<sst xmlns="http://schemas.openxmlformats.org/spreadsheetml/2006/main" count="172" uniqueCount="109">
  <si>
    <t xml:space="preserve">Relevés floristiques aquatiques - IBMR</t>
  </si>
  <si>
    <t xml:space="preserve">AQUABIO</t>
  </si>
  <si>
    <t xml:space="preserve">Aurélie JOSSET, Christelle GISSET</t>
  </si>
  <si>
    <t xml:space="preserve">le Graveron</t>
  </si>
  <si>
    <t xml:space="preserve">LE GRAVERON A SERVILLY</t>
  </si>
  <si>
    <t xml:space="preserve">04415008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</si>
  <si>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</si>
  <si>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</si>
  <si>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</si>
  <si>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</si>
  <si>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</si>
  <si>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</si>
  <si>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</si>
  <si>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</si>
  <si>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</si>
  <si>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</si>
  <si>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</si>
  <si>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</si>
  <si>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</si>
  <si>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</si>
  <si>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</si>
  <si>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</si>
  <si>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</si>
  <si>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</si>
  <si>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</si>
  <si>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</si>
  <si>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</si>
  <si>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</si>
  <si>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</si>
  <si>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</si>
  <si>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</si>
  <si>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</si>
  <si>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</si>
  <si>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</si>
  <si>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</si>
  <si>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</si>
  <si>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</si>
  <si>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</si>
  <si>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</si>
  <si>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</si>
  <si>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</si>
  <si>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</si>
  <si>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</si>
  <si>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</si>
  <si>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</si>
  <si>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</si>
  <si>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</si>
  <si>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</si>
  <si>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</si>
  <si>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</si>
  <si>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</si>
  <si>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</si>
  <si>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</si>
  <si>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</si>
  <si>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</si>
  <si>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</si>
  <si>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</si>
  <si>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</si>
  <si>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</si>
  <si>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</si>
  <si>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</si>
  <si>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</si>
  <si>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</si>
  <si>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</si>
  <si>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</si>
  <si>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</si>
  <si>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</si>
  <si>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</si>
  <si>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</si>
  <si>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</si>
  <si>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</si>
  <si>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</si>
  <si>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</si>
  <si>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</si>
  <si>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</si>
  <si>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</si>
  <si>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</si>
  <si>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</si>
  <si>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</si>
  <si>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</si>
  <si>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CLASPX</t>
  </si>
  <si>
    <t xml:space="preserve">MELSPX</t>
  </si>
  <si>
    <t xml:space="preserve">VERBEC</t>
  </si>
  <si>
    <t xml:space="preserve">LYCEUR</t>
  </si>
  <si>
    <t xml:space="preserve">CALSPX</t>
  </si>
  <si>
    <t xml:space="preserve">CARHIR</t>
  </si>
  <si>
    <t xml:space="preserve">COCSPX</t>
  </si>
  <si>
    <t xml:space="preserve">GALMOL</t>
  </si>
  <si>
    <t xml:space="preserve">GLEHED</t>
  </si>
  <si>
    <t xml:space="preserve">GLYSPX</t>
  </si>
  <si>
    <t xml:space="preserve">JUNEFF</t>
  </si>
  <si>
    <t xml:space="preserve">LYSNUM</t>
  </si>
  <si>
    <t xml:space="preserve">MENSUA</t>
  </si>
  <si>
    <t xml:space="preserve">OXYHIA</t>
  </si>
  <si>
    <t xml:space="preserve">PERLAP</t>
  </si>
  <si>
    <t xml:space="preserve">cf.</t>
  </si>
  <si>
    <t xml:space="preserve">RANREP</t>
  </si>
  <si>
    <t xml:space="preserve">SCUGAL</t>
  </si>
  <si>
    <t xml:space="preserve">SOADUL</t>
  </si>
  <si>
    <t xml:space="preserve">NEWCOD</t>
  </si>
  <si>
    <t xml:space="preserve">Poaceae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</si>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</sst>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42573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9.54545454545455</v>
      </c>
      <c r="N5" s="48"/>
      <c r="O5" s="49" t="s">
        <v>15</v>
      </c>
      <c r="P5" s="50" t="n">
        <v>7.57142857142857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35</v>
      </c>
      <c r="C7" s="66" t="n">
        <v>65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0.800000011920929</v>
      </c>
      <c r="C9" s="66" t="n">
        <v>3.5</v>
      </c>
      <c r="D9" s="82"/>
      <c r="E9" s="82"/>
      <c r="F9" s="83" t="n">
        <f aca="false">($B9*$B$7+$C9*$C$7)/100</f>
        <v>2.55500000417233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21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0.830000011250377</v>
      </c>
      <c r="C20" s="155" t="n">
        <f aca="false">SUM(C23:C82)</f>
        <v>3.69714298471808</v>
      </c>
      <c r="D20" s="156"/>
      <c r="E20" s="157" t="s">
        <v>53</v>
      </c>
      <c r="F20" s="158" t="n">
        <f aca="false">($B20*$B$7+$C20*$C$7)/100</f>
        <v>2.69364294400439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0.290500003937632</v>
      </c>
      <c r="C21" s="166" t="n">
        <f aca="false">C20*C7/100</f>
        <v>2.40314294006675</v>
      </c>
      <c r="D21" s="167" t="s">
        <v>56</v>
      </c>
      <c r="E21" s="168"/>
      <c r="F21" s="169" t="n">
        <f aca="false">B21+C21</f>
        <v>2.69364294400439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0.0199999995529652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0.0164999996311963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0.800000011920929</v>
      </c>
      <c r="C24" s="212" t="n">
        <v>0.207142993807793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0.41464295014739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MELSPX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0.00649999985471368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VERBEC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0.00649999985471368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LYCEUR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15</v>
      </c>
      <c r="B28" s="211" t="n">
        <v>0.00999999977648258</v>
      </c>
      <c r="C28" s="212" t="n">
        <v>0.209999993443489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0.139999995660037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PHOSPX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0.00649999985471368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CALSPX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0.00649999985471368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CARHIR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0.00649999985471368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COCSPX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0.00649999985471368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GALMOL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0.00649999985471368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GLEHED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</v>
      </c>
      <c r="C34" s="212" t="n">
        <v>0.100000001490116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0.0650000009685755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GLYSPX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0.00649999985471368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JUNEFF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0.00649999985471368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LYSNUM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0.00649999985471368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MENSUA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0.00649999985471368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OXYHIA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0.00649999985471368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95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PERLAP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0.00649999985471368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RANREP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0.00649999985471368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SCUGAL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98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0.00649999985471368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SOADUL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99</v>
      </c>
      <c r="B43" s="211" t="n">
        <v>0</v>
      </c>
      <c r="C43" s="212" t="n">
        <v>3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1.95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Poaceae</v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>NoCod</v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 t="s">
        <v>100</v>
      </c>
      <c r="X43" s="224"/>
      <c r="Y43" s="207" t="str">
        <f aca="false">IF(AND(ISNUMBER(F43),OR(A43="",A43="!!!!!!")),"!!!!!!",IF(A43="new.cod","NEWCOD",IF(AND((Z43=""),ISTEXT(A43),A43&lt;&gt;"!!!!!!"),A43,IF(Z43="","",INDEX(,Z43)))))</f>
        <v>NEWCOD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2.69364294400439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Graveron</v>
      </c>
      <c r="B84" s="175" t="str">
        <f aca="false">C3</f>
        <v>LE GRAVERON A SERVILLY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21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2.69364294400439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101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102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103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104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105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106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107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108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2024-04-24T21:16:53Z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