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1" sheetId="1" state="visible" r:id="rId3"/>
  </sheets>
  <definedNames>
    <definedName function="false" hidden="false" localSheetId="0" name="_xlnm.Print_Area" vbProcedure="false">'04420001'!$A$1:$Q$82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<sst xmlns="http://schemas.openxmlformats.org/spreadsheetml/2006/main" count="170" uniqueCount="104">
  <si>
    <t xml:space="preserve">Relevés floristiques aquatiques - IBMR</t>
  </si>
  <si>
    <t xml:space="preserve">AQUABIO</t>
  </si>
  <si>
    <t xml:space="preserve">Jérôme CHAUMONT, Laetitia BLANCHARD</t>
  </si>
  <si>
    <t xml:space="preserve">ruisseau de la combe</t>
  </si>
  <si>
    <t xml:space="preserve">LA RIBEYRE A LESPERON</t>
  </si>
  <si>
    <t xml:space="preserve">04420001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</si>
  <si>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</si>
  <si>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</si>
  <si>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</si>
  <si>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</si>
  <si>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</si>
  <si>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</si>
  <si>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</si>
  <si>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</si>
  <si>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</si>
  <si>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</si>
  <si>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</si>
  <si>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autre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</si>
  <si>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</si>
  <si>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</si>
  <si>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</si>
  <si>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</si>
  <si>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</si>
  <si>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</si>
  <si>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</si>
  <si>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</si>
  <si>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</si>
  <si>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</si>
  <si>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</si>
  <si>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</si>
  <si>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</si>
  <si>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</si>
  <si>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</si>
  <si>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</si>
  <si>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</si>
  <si>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</si>
  <si>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</si>
  <si>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</si>
  <si>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</si>
  <si>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</si>
  <si>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</si>
  <si>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</si>
  <si>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</si>
  <si>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</si>
  <si>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</si>
  <si>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</si>
  <si>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</si>
  <si>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</si>
  <si>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</si>
  <si>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</si>
  <si>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</si>
  <si>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</si>
  <si>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</si>
  <si>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</si>
  <si>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</si>
  <si>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</si>
  <si>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</si>
  <si>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</si>
  <si>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</si>
  <si>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</si>
  <si>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</si>
  <si>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</si>
  <si>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</si>
  <si>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</si>
  <si>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</si>
  <si>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</si>
  <si>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</si>
  <si>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</si>
  <si>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</si>
  <si>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</si>
  <si>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</si>
  <si>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</si>
  <si>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</si>
  <si>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</si>
  <si>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</si>
  <si>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</si>
  <si>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NOSSPX</t>
  </si>
  <si>
    <t xml:space="preserve"> -</t>
  </si>
  <si>
    <t xml:space="preserve">FONANT</t>
  </si>
  <si>
    <t xml:space="preserve">PHAARU</t>
  </si>
  <si>
    <t xml:space="preserve">SPAERE</t>
  </si>
  <si>
    <t xml:space="preserve">ULOSPX</t>
  </si>
  <si>
    <t xml:space="preserve">VERBEC</t>
  </si>
  <si>
    <t xml:space="preserve">RHYRIP</t>
  </si>
  <si>
    <t xml:space="preserve">PHOSPX</t>
  </si>
  <si>
    <t xml:space="preserve">STISPX</t>
  </si>
  <si>
    <t xml:space="preserve">GLYFLU</t>
  </si>
  <si>
    <t xml:space="preserve">BRARIV</t>
  </si>
  <si>
    <t xml:space="preserve">CRAFIL</t>
  </si>
  <si>
    <t xml:space="preserve">MACPOL</t>
  </si>
  <si>
    <t xml:space="preserve">MENLON</t>
  </si>
  <si>
    <t xml:space="preserve">PHASPX</t>
  </si>
  <si>
    <t xml:space="preserve">POATRI</t>
  </si>
  <si>
    <t xml:space="preserve">RANREP</t>
  </si>
  <si>
    <t xml:space="preserve">NEWCOD</t>
  </si>
  <si>
    <t xml:space="preserve">Erythranthe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</si>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</sst>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13.2333333333333</v>
      </c>
      <c r="N5" s="48"/>
      <c r="O5" s="49" t="s">
        <v>15</v>
      </c>
      <c r="P5" s="50" t="n">
        <v>12.9615384615385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17</v>
      </c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3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49</v>
      </c>
      <c r="C7" s="66" t="n">
        <v>51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5</v>
      </c>
      <c r="C9" s="66" t="n">
        <v>3.5</v>
      </c>
      <c r="D9" s="82"/>
      <c r="E9" s="82"/>
      <c r="F9" s="83" t="n">
        <f aca="false">($B9*$B$7+$C9*$C$7)/100</f>
        <v>4.235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3.41285710223019</v>
      </c>
      <c r="C20" s="155" t="n">
        <f aca="false">SUM(C23:C82)</f>
        <v>4.66999999992549</v>
      </c>
      <c r="D20" s="156"/>
      <c r="E20" s="157" t="s">
        <v>51</v>
      </c>
      <c r="F20" s="158" t="n">
        <f aca="false">($B20*$B$7+$C20*$C$7)/100</f>
        <v>4.0539999800548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1.67229998009279</v>
      </c>
      <c r="C21" s="166" t="n">
        <f aca="false">C20*C7/100</f>
        <v>2.381699999962</v>
      </c>
      <c r="D21" s="167" t="s">
        <v>54</v>
      </c>
      <c r="E21" s="168"/>
      <c r="F21" s="169" t="n">
        <f aca="false">B21+C21</f>
        <v>4.0539999800548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0.100000001490116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0.0490000007301569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NOSSPX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0.00489999989047647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0.5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0.250099999886006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PHAARU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0.100000001490116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0.0490000007301569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SPAERE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0.0199999995529652</v>
      </c>
      <c r="C27" s="212" t="n">
        <v>0.0199999995529652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0.0199999995529652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ULOSPX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0.899999976158142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0.44099998831749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VERBEC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2.5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1.27989999989048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0.0128570999950171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0.00629997899755836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0.00489999989047647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STISPX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1.10000002384186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0.544100011568516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GLYFLU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1.5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0.765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BRARIV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15</v>
      </c>
      <c r="B34" s="211" t="n">
        <v>0.00999999977648258</v>
      </c>
      <c r="C34" s="212" t="n">
        <v>0.5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0.259899999890476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CHIPOL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88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0.00489999989047647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CRAFIL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89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0.00509999988600612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MACPOL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90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0.00489999989047647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MENLON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91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0.00489999989047647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PHASPX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92</v>
      </c>
      <c r="B39" s="211" t="n">
        <v>0.5</v>
      </c>
      <c r="C39" s="212" t="n">
        <v>0.100000001490116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0.296000000759959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POATRI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93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RANREP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94</v>
      </c>
      <c r="B41" s="211" t="n">
        <v>0.100000001490116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0.054100000616163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Erythranthe sp.</v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>NoCod</v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 t="s">
        <v>95</v>
      </c>
      <c r="X41" s="224"/>
      <c r="Y41" s="207" t="str">
        <f aca="false">IF(AND(ISNUMBER(F41),OR(A41="",A41="!!!!!!")),"!!!!!!",IF(A41="new.cod","NEWCOD",IF(AND((Z41=""),ISTEXT(A41),A41&lt;&gt;"!!!!!!"),A41,IF(Z41="","",INDEX(,Z41)))))</f>
        <v>NEWCOD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4.0539999800548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de la combe</v>
      </c>
      <c r="B84" s="175" t="str">
        <f aca="false">C3</f>
        <v>LA RIBEYRE A LESPERON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4.0539999800548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NOSSPX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2024-04-24T21:53:34Z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