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'04433002'!$A$1:$O$82</definedName>
    <definedName function="false" hidden="false" localSheetId="0" name="Excel_BuiltIn__FilterDatabase" vbProcedure="false">'04433002'!$A$23:$J$84</definedName>
    <definedName function="false" hidden="false" localSheetId="0" name="NOM" vbProcedure="false">'04433002'!$H$1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<sst xmlns="http://schemas.openxmlformats.org/spreadsheetml/2006/main" count="114" uniqueCount="108">
  <si>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</si>
  <si>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</si>
  <si>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</si>
  <si>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</si>
  <si>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</si>
  <si>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Sioule</t>
  </si>
  <si>
    <t xml:space="preserve">R SIOULE A CHOUVIGNY</t>
  </si>
  <si>
    <t xml:space="preserve">04433002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</si>
  <si>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</si>
  <si>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</si>
  <si>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</si>
  <si>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</si>
  <si>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</si>
  <si>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</si>
  <si>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</si>
  <si>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</si>
  <si>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</si>
  <si>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</si>
  <si>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</si>
  <si>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</si>
  <si>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</si>
  <si>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</si>
  <si>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</si>
  <si>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</si>
  <si>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</si>
  <si>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</si>
  <si>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</si>
  <si>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</si>
  <si>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</si>
  <si>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</si>
  <si>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</si>
  <si>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</si>
  <si>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</si>
  <si>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</si>
  <si>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</si>
  <si>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</si>
  <si>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</si>
  <si>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</si>
  <si>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</si>
  <si>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</si>
  <si>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</si>
  <si>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</si>
  <si>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</si>
  <si>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</si>
  <si>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</si>
  <si>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</si>
  <si>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</si>
  <si>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</si>
  <si>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</si>
  <si>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</si>
  <si>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</si>
  <si>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</si>
  <si>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</si>
  <si>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</si>
  <si>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</si>
  <si>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</si>
  <si>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</si>
  <si>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</si>
  <si>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(5,55160696431994 %)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</si>
  <si>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</si>
  <si>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</si>
  <si>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</si>
  <si>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</si>
  <si>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</si>
  <si>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</si>
  <si>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</si>
  <si>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</si>
  <si>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</si>
  <si>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</si>
  <si>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</si>
  <si>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</si>
  <si>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</si>
  <si>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</si>
  <si>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</si>
  <si>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</si>
  <si>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</si>
  <si>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</si>
  <si>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</si>
  <si>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CINFON</t>
  </si>
  <si>
    <t xml:space="preserve">newcod</t>
  </si>
  <si>
    <t xml:space="preserve">Coconeis sp.</t>
  </si>
  <si>
    <t xml:space="preserve">PHAARU</t>
  </si>
  <si>
    <t xml:space="preserve">BRARIV</t>
  </si>
  <si>
    <t xml:space="preserve">OCTFON</t>
  </si>
  <si>
    <t xml:space="preserve">EQUPAL</t>
  </si>
  <si>
    <t xml:space="preserve">RANPEE</t>
  </si>
  <si>
    <t xml:space="preserve">SPISPX</t>
  </si>
  <si>
    <t xml:space="preserve">FISCRA</t>
  </si>
  <si>
    <t xml:space="preserve">PHOSPX</t>
  </si>
  <si>
    <t xml:space="preserve">Cf.</t>
  </si>
  <si>
    <t xml:space="preserve">Leptolyngbya sp.</t>
  </si>
  <si>
    <t xml:space="preserve">CHIPOL</t>
  </si>
  <si>
    <t xml:space="preserve">PELSPX</t>
  </si>
  <si>
    <t xml:space="preserve">FONANT</t>
  </si>
  <si>
    <t xml:space="preserve">RHYRIP</t>
  </si>
  <si>
    <t xml:space="preserve">AMBRIP</t>
  </si>
  <si>
    <t xml:space="preserve">AUDSPX</t>
  </si>
  <si>
    <t xml:space="preserve">Paralemanea sp.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</si>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</sst>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41850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10.8857142857143</v>
      </c>
      <c r="M5" s="52"/>
      <c r="N5" s="53" t="s">
        <v>16</v>
      </c>
      <c r="O5" s="54" t="n">
        <v>10.3548387096774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5.5</v>
      </c>
      <c r="C9" s="86"/>
      <c r="D9" s="87"/>
      <c r="E9" s="87"/>
      <c r="F9" s="88" t="n">
        <f aca="false">($B9*$B$7+$C9*$C$7)/100</f>
        <v>5.5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20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5.55160696431994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5.55160696431994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5.55160696431994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(5,55160696431994 %)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5.55160696431994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CINFON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>No</v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newcod</v>
      </c>
      <c r="Z24" s="9" t="str">
        <f aca="false">IF(ISERROR(MATCH(A24,,0)),IF(ISERROR(MATCH(A24,,0)),"",(MATCH(A24,,0))),(MATCH(A24,,0)))</f>
        <v/>
      </c>
      <c r="AA24" s="218"/>
      <c r="AB24" s="220" t="s">
        <v>80</v>
      </c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PHAARU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BRARIV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OCTFON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EQUPAL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RANPEE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SPISPX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FISCRA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PHOSPX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79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 t="s">
        <v>89</v>
      </c>
      <c r="AB33" s="220" t="s">
        <v>90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CHIPOL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PELSPX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FONANT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0.100000001490116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0.100000001490116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RHYRIP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0.102857001125813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0.102857001125813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AMBRIP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16</v>
      </c>
      <c r="B39" s="221" t="n">
        <v>0.200000002980232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0.200000002980232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HILSPX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0.75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0.75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AUDSPX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79</v>
      </c>
      <c r="B41" s="221" t="n">
        <v>1.25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1.25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>No</v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newcod</v>
      </c>
      <c r="Z41" s="9" t="str">
        <f aca="false">IF(ISERROR(MATCH(A41,,0)),IF(ISERROR(MATCH(A41,,0)),"",(MATCH(A41,,0))),(MATCH(A41,,0)))</f>
        <v/>
      </c>
      <c r="AA41" s="218"/>
      <c r="AB41" s="220" t="s">
        <v>97</v>
      </c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3.00874996185303</v>
      </c>
      <c r="C42" s="222" t="n">
        <v>0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3.00874996185303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CLASPX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Sioule</v>
      </c>
      <c r="B84" s="256" t="str">
        <f aca="false">C3</f>
        <v>R SIOULE A CHOUVIGNY</v>
      </c>
      <c r="C84" s="257" t="n">
        <f aca="false">A4</f>
        <v>41850</v>
      </c>
      <c r="D84" s="258" t="str">
        <f aca="false">IF(ISERROR(SUM($T$23:$T$82)/SUM($U$23:$U$82)),"",SUM($T$23:$T$82)/SUM($U$23:$U$82))</f>
        <v/>
      </c>
      <c r="E84" s="259" t="n">
        <f aca="false">N13</f>
        <v>20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5.55160696431994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100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101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102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103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104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105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106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107</v>
      </c>
      <c r="R93" s="9"/>
      <c r="S93" s="215" t="str">
        <f aca="false">INDEX($A$23:$A$82,$S$92)</f>
        <v>CINFON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4">
    <cfRule type="expression" priority="28" aboveAverage="0" equalAverage="0" bottom="0" percent="0" rank="0" text="" dxfId="26">
      <formula>ISTEXT($E24)</formula>
    </cfRule>
  </conditionalFormatting>
  <conditionalFormatting sqref="AB33">
    <cfRule type="expression" priority="29" aboveAverage="0" equalAverage="0" bottom="0" percent="0" rank="0" text="" dxfId="27">
      <formula>ISTEXT($E33)</formula>
    </cfRule>
  </conditionalFormatting>
  <conditionalFormatting sqref="AB41">
    <cfRule type="expression" priority="30" aboveAverage="0" equalAverage="0" bottom="0" percent="0" rank="0" text="" dxfId="28">
      <formula>ISTEXT($E41)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