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<sst xmlns="http://schemas.openxmlformats.org/spreadsheetml/2006/main" count="6501" uniqueCount="5310">
  <si>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</si>
  <si>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</si>
  <si>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</si>
  <si>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</si>
  <si>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</si>
  <si>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</si>
  <si>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</si>
  <si>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</si>
  <si>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</si>
  <si>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</si>
  <si>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</si>
  <si>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</si>
  <si>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</si>
  <si>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</si>
  <si>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</si>
  <si>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</si>
  <si>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</si>
  <si>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</si>
  <si>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</si>
  <si>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</si>
  <si>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</si>
  <si>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</si>
  <si>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</si>
  <si>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</si>
  <si>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</si>
  <si>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</si>
  <si>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</si>
  <si>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</si>
  <si>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</si>
  <si>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</si>
  <si>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</si>
  <si>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</si>
  <si>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</si>
  <si>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</si>
  <si>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</si>
  <si>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</si>
  <si>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</si>
  <si>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</si>
  <si>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</si>
  <si>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</si>
  <si>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</si>
  <si>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</si>
  <si>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</si>
  <si>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</si>
  <si>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</si>
  <si>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</si>
  <si>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</si>
  <si>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</si>
  <si>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</si>
  <si>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</si>
  <si>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</si>
  <si>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</si>
  <si>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</si>
  <si>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</si>
  <si>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</si>
  <si>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</si>
  <si>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</si>
  <si>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</si>
  <si>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</si>
  <si>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</si>
  <si>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</si>
  <si>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</si>
  <si>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</si>
  <si>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</si>
  <si>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</si>
  <si>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</si>
  <si>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</si>
  <si>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</si>
  <si>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</si>
  <si>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</si>
  <si>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</si>
  <si>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</si>
  <si>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</si>
  <si>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</si>
  <si>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</si>
  <si>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</si>
  <si>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</si>
  <si>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</si>
  <si>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</si>
  <si>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</si>
  <si>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</si>
  <si>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</si>
  <si>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</si>
  <si>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</si>
  <si>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</si>
  <si>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</si>
  <si>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</si>
  <si>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</si>
  <si>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</si>
  <si>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</si>
  <si>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</si>
  <si>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</si>
  <si>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</si>
  <si>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</si>
  <si>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</si>
  <si>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</si>
  <si>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</si>
  <si>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</si>
  <si>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</si>
  <si>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</si>
  <si>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</si>
  <si>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</si>
  <si>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</si>
  <si>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</si>
  <si>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</si>
  <si>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</si>
  <si>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</si>
  <si>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</si>
  <si>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</si>
  <si>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</si>
  <si>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</si>
  <si>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</si>
  <si>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</si>
  <si>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</si>
  <si>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</si>
  <si>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</si>
  <si>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</si>
  <si>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</si>
  <si>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</si>
  <si>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</si>
  <si>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</si>
  <si>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</si>
  <si>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</si>
  <si>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</si>
  <si>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</si>
  <si>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</si>
  <si>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</si>
  <si>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</si>
  <si>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</si>
  <si>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</si>
  <si>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</si>
  <si>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</si>
  <si>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</si>
  <si>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</si>
  <si>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</si>
  <si>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</si>
  <si>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</si>
  <si>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</si>
  <si>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</si>
  <si>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</si>
  <si>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</si>
  <si>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</si>
  <si>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</si>
  <si>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</si>
  <si>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</si>
  <si>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</si>
  <si>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</si>
  <si>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</si>
  <si>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</si>
  <si>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</si>
  <si>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</si>
  <si>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</si>
  <si>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</si>
  <si>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</si>
  <si>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</si>
  <si>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</si>
  <si>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</si>
  <si>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</si>
  <si>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</si>
  <si>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</si>
  <si>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</si>
  <si>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</si>
  <si>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</si>
  <si>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</si>
  <si>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</si>
  <si>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</si>
  <si>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</si>
  <si>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</si>
  <si>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</si>
  <si>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</si>
  <si>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</si>
  <si>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</si>
  <si>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</si>
  <si>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</si>
  <si>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</si>
  <si>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</si>
  <si>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</si>
  <si>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</si>
  <si>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</si>
  <si>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</si>
  <si>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</si>
  <si>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</si>
  <si>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</si>
  <si>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</si>
  <si>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</si>
  <si>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</si>
  <si>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</si>
  <si>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</si>
  <si>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</si>
  <si>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</si>
  <si>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</si>
  <si>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</si>
  <si>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</si>
  <si>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</si>
  <si>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</si>
  <si>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</si>
  <si>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</si>
  <si>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</si>
  <si>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</si>
  <si>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</si>
  <si>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</si>
  <si>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</si>
  <si>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</si>
  <si>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</si>
  <si>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</si>
  <si>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</si>
  <si>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</si>
  <si>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</si>
  <si>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</si>
  <si>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</si>
  <si>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</si>
  <si>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</si>
  <si>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</si>
  <si>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</si>
  <si>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</si>
  <si>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</si>
  <si>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</si>
  <si>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</si>
  <si>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</si>
  <si>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</si>
  <si>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</si>
  <si>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</si>
  <si>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</si>
  <si>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</si>
  <si>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</si>
  <si>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</si>
  <si>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</si>
  <si>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</si>
  <si>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</si>
  <si>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</si>
  <si>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</si>
  <si>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</si>
  <si>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</si>
  <si>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</si>
  <si>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</si>
  <si>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</si>
  <si>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</si>
  <si>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</si>
  <si>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</si>
  <si>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</si>
  <si>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</si>
  <si>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</si>
  <si>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</si>
  <si>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</si>
  <si>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</si>
  <si>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</si>
  <si>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</si>
  <si>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</si>
  <si>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</si>
  <si>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</si>
  <si>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</si>
  <si>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</si>
  <si>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</si>
  <si>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</si>
  <si>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</si>
  <si>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</si>
  <si>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</si>
  <si>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</si>
  <si>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</si>
  <si>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</si>
  <si>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</si>
  <si>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</si>
  <si>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</si>
  <si>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</si>
  <si>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</si>
  <si>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</si>
  <si>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</si>
  <si>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</si>
  <si>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</si>
  <si>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</si>
  <si>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</si>
  <si>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</si>
  <si>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</si>
  <si>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</si>
  <si>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</si>
  <si>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</si>
  <si>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</si>
  <si>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</si>
  <si>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</si>
  <si>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</si>
  <si>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</si>
  <si>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</si>
  <si>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</si>
  <si>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</si>
  <si>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</si>
  <si>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</si>
  <si>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</si>
  <si>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</si>
  <si>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</si>
  <si>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</si>
  <si>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</si>
  <si>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</si>
  <si>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</si>
  <si>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</si>
  <si>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</si>
  <si>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</si>
  <si>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</si>
  <si>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</si>
  <si>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</si>
  <si>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</si>
  <si>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</si>
  <si>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</si>
  <si>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</si>
  <si>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</si>
  <si>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</si>
  <si>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</si>
  <si>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</si>
  <si>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</si>
  <si>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</si>
  <si>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</si>
  <si>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</si>
  <si>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</si>
  <si>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</si>
  <si>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</si>
  <si>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</si>
  <si>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</si>
  <si>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</si>
  <si>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</si>
  <si>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</si>
  <si>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</si>
  <si>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</si>
  <si>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</si>
  <si>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</si>
  <si>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</si>
  <si>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</si>
  <si>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</si>
  <si>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</si>
  <si>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</si>
  <si>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</si>
  <si>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</si>
  <si>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</si>
  <si>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</si>
  <si>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</si>
  <si>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</si>
  <si>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</si>
  <si>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</si>
  <si>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</si>
  <si>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</si>
  <si>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</si>
  <si>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</si>
  <si>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</si>
  <si>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</si>
  <si>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</si>
  <si>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</si>
  <si>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</si>
  <si>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</si>
  <si>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</si>
  <si>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</si>
  <si>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</si>
  <si>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</si>
  <si>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</si>
  <si>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</si>
  <si>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</si>
  <si>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</si>
  <si>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</si>
  <si>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</si>
  <si>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</si>
  <si>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</si>
  <si>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</si>
  <si>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</si>
  <si>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</si>
  <si>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</si>
  <si>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</si>
  <si>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</si>
  <si>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</si>
  <si>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</si>
  <si>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</si>
  <si>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</si>
  <si>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</si>
  <si>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</si>
  <si>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</si>
  <si>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</si>
  <si>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</si>
  <si>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</si>
  <si>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</si>
  <si>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</si>
  <si>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</si>
  <si>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</si>
  <si>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</si>
  <si>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</si>
  <si>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</si>
  <si>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</si>
  <si>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</si>
  <si>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</si>
  <si>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</si>
  <si>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</si>
  <si>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</si>
  <si>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</si>
  <si>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</si>
  <si>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</si>
  <si>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</si>
  <si>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</si>
  <si>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</si>
  <si>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</si>
  <si>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</si>
  <si>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</si>
  <si>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</si>
  <si>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</si>
  <si>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</si>
  <si>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</si>
  <si>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</si>
  <si>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</si>
  <si>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</si>
  <si>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</si>
  <si>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</si>
  <si>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</si>
  <si>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</si>
  <si>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</si>
  <si>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</si>
  <si>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</si>
  <si>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</si>
  <si>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</si>
  <si>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</si>
  <si>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</si>
  <si>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</si>
  <si>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</si>
  <si>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</si>
  <si>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</si>
  <si>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</si>
  <si>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</si>
  <si>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</si>
  <si>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</si>
  <si>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</si>
  <si>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</si>
  <si>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</si>
  <si>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</si>
  <si>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</si>
  <si>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</si>
  <si>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</si>
  <si>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</si>
  <si>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</si>
  <si>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</si>
  <si>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</si>
  <si>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</si>
  <si>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</si>
  <si>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</si>
  <si>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</si>
  <si>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</si>
  <si>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</si>
  <si>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</si>
  <si>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</si>
  <si>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</si>
  <si>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</si>
  <si>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</si>
  <si>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</si>
  <si>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</si>
  <si>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</si>
  <si>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</si>
  <si>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</si>
  <si>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</si>
  <si>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</si>
  <si>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</si>
  <si>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</si>
  <si>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</si>
  <si>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</si>
  <si>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</si>
  <si>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</si>
  <si>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</si>
  <si>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</si>
  <si>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</si>
  <si>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</si>
  <si>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</si>
  <si>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</si>
  <si>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</si>
  <si>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</si>
  <si>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</si>
  <si>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</si>
  <si>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</si>
  <si>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</si>
  <si>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</si>
  <si>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</si>
  <si>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</si>
  <si>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</si>
  <si>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</si>
  <si>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</si>
  <si>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</si>
  <si>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</si>
  <si>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</si>
  <si>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</si>
  <si>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</si>
  <si>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</si>
  <si>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</si>
  <si>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</si>
  <si>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</si>
  <si>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</si>
  <si>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</si>
  <si>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</si>
  <si>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</si>
  <si>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</si>
  <si>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</si>
  <si>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</si>
  <si>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</si>
  <si>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</si>
  <si>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</si>
  <si>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</si>
  <si>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</si>
  <si>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</si>
  <si>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</si>
  <si>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</si>
  <si>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</si>
  <si>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</si>
  <si>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</si>
  <si>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</si>
  <si>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</si>
  <si>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</si>
  <si>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</si>
  <si>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</si>
  <si>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</si>
  <si>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</si>
  <si>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</si>
  <si>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</si>
  <si>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</si>
  <si>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</si>
  <si>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</si>
  <si>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</si>
  <si>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</si>
  <si>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</si>
  <si>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</si>
  <si>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</si>
  <si>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</si>
  <si>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</si>
  <si>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</si>
  <si>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</si>
  <si>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</si>
  <si>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</si>
  <si>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</si>
  <si>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</si>
  <si>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</si>
  <si>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</si>
  <si>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</si>
  <si>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</si>
  <si>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</si>
  <si>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</si>
  <si>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</si>
  <si>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</si>
  <si>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</si>
  <si>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</si>
  <si>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</si>
  <si>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</si>
  <si>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</si>
  <si>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</si>
  <si>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</si>
  <si>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</si>
  <si>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</si>
  <si>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</si>
  <si>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</si>
  <si>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</si>
  <si>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</si>
  <si>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</si>
  <si>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</si>
  <si>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</si>
  <si>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</si>
  <si>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</si>
  <si>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</si>
  <si>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</si>
  <si>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</si>
  <si>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</si>
  <si>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</si>
  <si>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</si>
  <si>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</si>
  <si>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</si>
  <si>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</si>
  <si>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</si>
  <si>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</si>
  <si>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</si>
  <si>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</si>
  <si>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</si>
  <si>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</si>
  <si>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</si>
  <si>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</si>
  <si>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</si>
  <si>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</si>
  <si>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</si>
  <si>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</si>
  <si>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</si>
  <si>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</si>
  <si>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</si>
  <si>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</si>
  <si>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</si>
  <si>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</si>
  <si>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</si>
  <si>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</si>
  <si>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</si>
  <si>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</si>
  <si>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</si>
  <si>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</si>
  <si>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</si>
  <si>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</si>
  <si>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</si>
  <si>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</si>
  <si>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</si>
  <si>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</si>
  <si>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</si>
  <si>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</si>
  <si>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</si>
  <si>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</si>
  <si>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</si>
  <si>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</si>
  <si>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</si>
  <si>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</si>
  <si>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</si>
  <si>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</si>
  <si>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</si>
  <si>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</si>
  <si>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</si>
  <si>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</si>
  <si>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</si>
  <si>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</si>
  <si>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</si>
  <si>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</si>
  <si>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</si>
  <si>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</si>
  <si>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</si>
  <si>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</si>
  <si>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</si>
  <si>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</si>
  <si>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</si>
  <si>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</si>
  <si>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</si>
  <si>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</si>
  <si>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</si>
  <si>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</si>
  <si>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</si>
  <si>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</si>
  <si>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</si>
  <si>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</si>
  <si>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</si>
  <si>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</si>
  <si>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</si>
  <si>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</si>
  <si>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</si>
  <si>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</si>
  <si>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</si>
  <si>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</si>
  <si>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</si>
  <si>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</si>
  <si>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</si>
  <si>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</si>
  <si>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</si>
  <si>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</si>
  <si>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</si>
  <si>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</si>
  <si>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</si>
  <si>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</si>
  <si>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</si>
  <si>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</si>
  <si>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</si>
  <si>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</si>
  <si>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</si>
  <si>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</si>
  <si>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</si>
  <si>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</si>
  <si>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</si>
  <si>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</si>
  <si>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</si>
  <si>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</si>
  <si>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</si>
  <si>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</si>
  <si>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</si>
  <si>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</si>
  <si>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</si>
  <si>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</si>
  <si>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</si>
  <si>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</si>
  <si>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</si>
  <si>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</si>
  <si>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</si>
  <si>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</si>
  <si>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</si>
  <si>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</si>
  <si>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</si>
  <si>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</si>
  <si>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</si>
  <si>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</si>
  <si>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</si>
  <si>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</si>
  <si>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</si>
  <si>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</si>
  <si>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</si>
  <si>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</si>
  <si>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</si>
  <si>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</si>
  <si>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</si>
  <si>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</si>
  <si>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</si>
  <si>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</si>
  <si>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</si>
  <si>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</si>
  <si>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</si>
  <si>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</si>
  <si>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</si>
  <si>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</si>
  <si>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</si>
  <si>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</si>
  <si>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</si>
  <si>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</si>
  <si>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</si>
  <si>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</si>
  <si>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</si>
  <si>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</si>
  <si>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</si>
  <si>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</si>
  <si>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</si>
  <si>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</si>
  <si>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</si>
  <si>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</si>
  <si>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</si>
  <si>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</si>
  <si>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</si>
  <si>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</si>
  <si>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</si>
  <si>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</si>
  <si>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</si>
  <si>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</si>
  <si>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</si>
  <si>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</si>
  <si>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</si>
  <si>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</si>
  <si>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</si>
  <si>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</si>
  <si>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</si>
  <si>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</si>
  <si>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</si>
  <si>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</si>
  <si>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</si>
  <si>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</si>
  <si>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</si>
  <si>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</si>
  <si>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</si>
  <si>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</si>
  <si>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</si>
  <si>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</si>
  <si>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</si>
  <si>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</si>
  <si>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</si>
  <si>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</si>
  <si>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</si>
  <si>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</si>
  <si>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</si>
  <si>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</si>
  <si>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</si>
  <si>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</si>
  <si>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</si>
  <si>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</si>
  <si>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</si>
  <si>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</si>
  <si>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</si>
  <si>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</si>
  <si>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</si>
  <si>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</si>
  <si>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</si>
  <si>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</si>
  <si>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</si>
  <si>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</si>
  <si>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</si>
  <si>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</si>
  <si>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</si>
  <si>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</si>
  <si>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</si>
  <si>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</si>
  <si>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</si>
  <si>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</si>
  <si>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</si>
  <si>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</si>
  <si>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</si>
  <si>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</si>
  <si>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</si>
  <si>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</si>
  <si>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</si>
  <si>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</si>
  <si>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</si>
  <si>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</si>
  <si>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</si>
  <si>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</si>
  <si>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</si>
  <si>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</si>
  <si>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</si>
  <si>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</si>
  <si>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</si>
  <si>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</si>
  <si>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</si>
  <si>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</si>
  <si>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</si>
  <si>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</si>
  <si>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</si>
  <si>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</si>
  <si>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</si>
  <si>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</si>
  <si>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</si>
  <si>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</si>
  <si>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</si>
  <si>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</si>
  <si>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</si>
  <si>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</si>
  <si>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</si>
  <si>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</si>
  <si>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</si>
  <si>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</si>
  <si>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</si>
  <si>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</si>
  <si>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</si>
  <si>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</si>
  <si>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</si>
  <si>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</si>
  <si>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</si>
  <si>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</si>
  <si>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</si>
  <si>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</si>
  <si>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</si>
  <si>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</si>
  <si>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</si>
  <si>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</si>
  <si>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</si>
  <si>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</si>
  <si>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</si>
  <si>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</si>
  <si>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</si>
  <si>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</si>
  <si>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</si>
  <si>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</si>
  <si>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</si>
  <si>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</si>
  <si>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</si>
  <si>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</si>
  <si>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</si>
  <si>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</si>
  <si>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</si>
  <si>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</si>
  <si>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</si>
  <si>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</si>
  <si>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</si>
  <si>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</si>
  <si>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</si>
  <si>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</si>
  <si>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</si>
  <si>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</si>
  <si>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</si>
  <si>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</si>
  <si>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</si>
  <si>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</si>
  <si>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</si>
  <si>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</si>
  <si>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</si>
  <si>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</si>
  <si>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</si>
  <si>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</si>
  <si>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</si>
  <si>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</si>
  <si>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</si>
  <si>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</si>
  <si>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</si>
  <si>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</si>
  <si>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</si>
  <si>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</si>
  <si>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</si>
  <si>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</si>
  <si>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</si>
  <si>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</si>
  <si>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</si>
  <si>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</si>
  <si>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</si>
  <si>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</si>
  <si>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</si>
  <si>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</si>
  <si>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</si>
  <si>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</si>
  <si>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</si>
  <si>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</si>
  <si>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</si>
  <si>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</si>
  <si>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</si>
  <si>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</si>
  <si>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</si>
  <si>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</si>
  <si>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</si>
  <si>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</si>
  <si>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</si>
  <si>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</si>
  <si>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</si>
  <si>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</si>
  <si>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</si>
  <si>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</si>
  <si>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</si>
  <si>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</si>
  <si>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</si>
  <si>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</si>
  <si>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</si>
  <si>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</si>
  <si>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</si>
  <si>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</si>
  <si>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</si>
  <si>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</si>
  <si>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</si>
  <si>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</si>
  <si>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</si>
  <si>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</si>
  <si>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</si>
  <si>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</si>
  <si>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</si>
  <si>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</si>
  <si>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</si>
  <si>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</si>
  <si>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</si>
  <si>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</si>
  <si>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</si>
  <si>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</si>
  <si>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</si>
  <si>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</si>
  <si>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</si>
  <si>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</si>
  <si>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</si>
  <si>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</si>
  <si>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</si>
  <si>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</si>
  <si>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</si>
  <si>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</si>
  <si>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</si>
  <si>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</si>
  <si>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</si>
  <si>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</si>
  <si>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</si>
  <si>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</si>
  <si>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</si>
  <si>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</si>
  <si>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</si>
  <si>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</si>
  <si>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</si>
  <si>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</si>
  <si>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</si>
  <si>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</si>
  <si>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</si>
  <si>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</si>
  <si>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</si>
  <si>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</si>
  <si>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</si>
  <si>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</si>
  <si>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</si>
  <si>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</si>
  <si>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</si>
  <si>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</si>
  <si>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</si>
  <si>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</si>
  <si>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</si>
  <si>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</si>
  <si>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</si>
  <si>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</si>
  <si>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</si>
  <si>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</si>
  <si>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</si>
  <si>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</si>
  <si>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</si>
  <si>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</si>
  <si>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</si>
  <si>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</si>
  <si>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</si>
  <si>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</si>
  <si>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</si>
  <si>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</si>
  <si>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</si>
  <si>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</si>
  <si>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</si>
  <si>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</si>
  <si>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</si>
  <si>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</si>
  <si>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</si>
  <si>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</si>
  <si>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</si>
  <si>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</si>
  <si>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</si>
  <si>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</si>
  <si>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</si>
  <si>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</si>
  <si>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</si>
  <si>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</si>
  <si>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</si>
  <si>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</si>
  <si>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</si>
  <si>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</si>
  <si>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</si>
  <si>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</si>
  <si>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</si>
  <si>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</si>
  <si>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</si>
  <si>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</si>
  <si>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</si>
  <si>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</si>
  <si>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</si>
  <si>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</si>
  <si>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</si>
  <si>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</si>
  <si>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</si>
  <si>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</si>
  <si>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</si>
  <si>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</si>
  <si>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</si>
  <si>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</si>
  <si>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</si>
  <si>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</si>
  <si>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</si>
  <si>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</si>
  <si>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</si>
  <si>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</si>
  <si>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</si>
  <si>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</si>
  <si>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</si>
  <si>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</si>
  <si>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</si>
  <si>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</si>
  <si>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</si>
  <si>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</si>
  <si>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</si>
  <si>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</si>
  <si>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</si>
  <si>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</si>
  <si>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</si>
  <si>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</si>
  <si>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</si>
  <si>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</si>
  <si>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</si>
  <si>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</si>
  <si>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</si>
  <si>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</si>
  <si>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</si>
  <si>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</si>
  <si>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</si>
  <si>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</si>
  <si>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</si>
  <si>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</si>
  <si>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</si>
  <si>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</si>
  <si>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</si>
  <si>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</si>
  <si>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</si>
  <si>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</si>
  <si>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</si>
  <si>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</si>
  <si>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</si>
  <si>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</si>
  <si>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</si>
  <si>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</si>
  <si>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</si>
  <si>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</si>
  <si>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</si>
  <si>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</si>
  <si>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</si>
  <si>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</si>
  <si>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</si>
  <si>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</si>
  <si>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</si>
  <si>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</si>
  <si>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</si>
  <si>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</si>
  <si>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</si>
  <si>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</si>
  <si>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</si>
  <si>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</si>
  <si>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</si>
  <si>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</si>
  <si>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</si>
  <si>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</si>
  <si>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</si>
  <si>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</si>
  <si>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</si>
  <si>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</si>
  <si>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</si>
  <si>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</si>
  <si>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</si>
  <si>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</si>
  <si>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</si>
  <si>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</si>
  <si>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</si>
  <si>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</si>
  <si>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</si>
  <si>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</si>
  <si>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</si>
  <si>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</si>
  <si>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</si>
  <si>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</si>
  <si>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</si>
  <si>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</si>
  <si>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</si>
  <si>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</si>
  <si>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</si>
  <si>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</si>
  <si>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</si>
  <si>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</si>
  <si>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</si>
  <si>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</si>
  <si>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</si>
  <si>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</si>
  <si>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</si>
  <si>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</si>
  <si>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</si>
  <si>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</si>
  <si>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</si>
  <si>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</si>
  <si>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</si>
  <si>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</si>
  <si>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</si>
  <si>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</si>
  <si>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</si>
  <si>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</si>
  <si>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</si>
  <si>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</si>
  <si>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</si>
  <si>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</si>
  <si>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</si>
  <si>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</si>
  <si>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</si>
  <si>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</si>
  <si>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</si>
  <si>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</si>
  <si>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</si>
  <si>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</si>
  <si>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</si>
  <si>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</si>
  <si>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</si>
  <si>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</si>
  <si>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</si>
  <si>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</si>
  <si>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</si>
  <si>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</si>
  <si>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</si>
  <si>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</si>
  <si>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</si>
  <si>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</si>
  <si>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</si>
  <si>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</si>
  <si>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</si>
  <si>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</si>
  <si>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</si>
  <si>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</si>
  <si>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</si>
  <si>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</si>
  <si>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</si>
  <si>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</si>
  <si>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</si>
  <si>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</si>
  <si>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</si>
  <si>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</si>
  <si>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</si>
  <si>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</si>
  <si>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</si>
  <si>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</si>
  <si>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</si>
  <si>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</si>
  <si>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</si>
  <si>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</si>
  <si>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</si>
  <si>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</si>
  <si>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</si>
  <si>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</si>
  <si>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</si>
  <si>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</si>
  <si>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</si>
  <si>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</si>
  <si>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</si>
  <si>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</si>
  <si>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</si>
  <si>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</si>
  <si>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</si>
  <si>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</si>
  <si>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</si>
  <si>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</si>
  <si>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</si>
  <si>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</si>
  <si>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</si>
  <si>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</si>
  <si>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</si>
  <si>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</si>
  <si>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</si>
  <si>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</si>
  <si>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</si>
  <si>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</si>
  <si>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</si>
  <si>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</si>
  <si>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</si>
  <si>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</si>
  <si>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</si>
  <si>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</si>
  <si>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</si>
  <si>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</si>
  <si>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</si>
  <si>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</si>
  <si>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</si>
  <si>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</si>
  <si>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</si>
  <si>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</si>
  <si>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</si>
  <si>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</si>
  <si>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</si>
  <si>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</si>
  <si>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</si>
  <si>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</si>
  <si>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</si>
  <si>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</si>
  <si>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</si>
  <si>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</si>
  <si>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</si>
  <si>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</si>
  <si>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</si>
  <si>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</si>
  <si>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</si>
  <si>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</si>
  <si>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</si>
  <si>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</si>
  <si>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</si>
  <si>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</si>
  <si>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</si>
  <si>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</si>
  <si>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</si>
  <si>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</si>
  <si>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</si>
  <si>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</si>
  <si>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</si>
  <si>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</si>
  <si>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</si>
  <si>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</si>
  <si>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</si>
  <si>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</si>
  <si>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</si>
  <si>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</si>
  <si>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</si>
  <si>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</si>
  <si>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</si>
  <si>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</si>
  <si>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</si>
  <si>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</si>
  <si>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</si>
  <si>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</si>
  <si>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</si>
  <si>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</si>
  <si>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</si>
  <si>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</si>
  <si>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</si>
  <si>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</si>
  <si>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</si>
  <si>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</si>
  <si>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</si>
  <si>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</si>
  <si>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</si>
  <si>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</si>
  <si>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</si>
  <si>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</si>
  <si>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</si>
  <si>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</si>
  <si>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</si>
  <si>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</si>
  <si>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</si>
  <si>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</si>
  <si>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</si>
  <si>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</si>
  <si>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</si>
  <si>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</si>
  <si>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</si>
  <si>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</si>
  <si>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</si>
  <si>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</si>
  <si>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</si>
  <si>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</si>
  <si>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</si>
  <si>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</si>
  <si>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</si>
  <si>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</si>
  <si>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</si>
  <si>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</si>
  <si>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</si>
  <si>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</si>
  <si>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</si>
  <si>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</si>
  <si>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</si>
  <si>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</si>
  <si>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</si>
  <si>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</si>
  <si>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</si>
  <si>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</si>
  <si>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</si>
  <si>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</si>
  <si>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</si>
  <si>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</si>
  <si>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</si>
  <si>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</si>
  <si>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</si>
  <si>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</si>
  <si>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</si>
  <si>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</si>
  <si>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</si>
  <si>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</si>
  <si>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</si>
  <si>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</si>
  <si>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</si>
  <si>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</si>
  <si>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</si>
  <si>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</si>
  <si>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</si>
  <si>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</si>
  <si>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</si>
  <si>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</si>
  <si>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</si>
  <si>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</si>
  <si>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</si>
  <si>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</si>
  <si>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</si>
  <si>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</si>
  <si>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</si>
  <si>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</si>
  <si>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</si>
  <si>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</si>
  <si>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</si>
  <si>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</si>
  <si>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</si>
  <si>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</si>
  <si>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</si>
  <si>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</si>
  <si>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</si>
  <si>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</si>
  <si>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</si>
  <si>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</si>
  <si>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</si>
  <si>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</si>
  <si>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</si>
  <si>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</si>
  <si>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</si>
  <si>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</si>
  <si>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</si>
  <si>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</si>
  <si>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</si>
  <si>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</si>
  <si>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</si>
  <si>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</si>
  <si>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</si>
  <si>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</si>
  <si>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</si>
  <si>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</si>
  <si>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</si>
  <si>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</si>
  <si>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</si>
  <si>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</si>
  <si>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</si>
  <si>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</si>
  <si>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</si>
  <si>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</si>
  <si>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</si>
  <si>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</si>
  <si>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</si>
  <si>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</si>
  <si>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</si>
  <si>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</si>
  <si>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</si>
  <si>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</si>
  <si>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</si>
  <si>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</si>
  <si>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</si>
  <si>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</si>
  <si>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</si>
  <si>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</si>
  <si>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</si>
  <si>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</si>
  <si>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</si>
  <si>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</si>
  <si>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</si>
  <si>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</si>
  <si>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</si>
  <si>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</si>
  <si>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</si>
  <si>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</si>
  <si>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</si>
  <si>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</si>
  <si>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</si>
  <si>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</si>
  <si>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</si>
  <si>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</si>
  <si>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</si>
  <si>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</si>
  <si>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</si>
  <si>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</si>
  <si>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</si>
  <si>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</si>
  <si>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</si>
  <si>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</si>
  <si>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</si>
  <si>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</si>
  <si>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</si>
  <si>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</si>
  <si>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</si>
  <si>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</si>
  <si>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</si>
  <si>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</si>
  <si>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</si>
  <si>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</si>
  <si>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</si>
  <si>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</si>
  <si>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</si>
  <si>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</si>
  <si>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</si>
  <si>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</si>
  <si>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</si>
  <si>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</si>
  <si>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</si>
  <si>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</si>
  <si>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</si>
  <si>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</si>
  <si>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</si>
  <si>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</si>
  <si>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</si>
  <si>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</si>
  <si>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</si>
  <si>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</si>
  <si>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</si>
  <si>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</si>
  <si>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</si>
  <si>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</si>
  <si>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</si>
  <si>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</si>
  <si>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</si>
  <si>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</si>
  <si>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</si>
  <si>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</si>
  <si>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</si>
  <si>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</si>
  <si>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</si>
  <si>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</si>
  <si>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</si>
  <si>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</si>
  <si>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</si>
  <si>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</si>
  <si>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</si>
  <si>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</si>
  <si>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</si>
  <si>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</si>
  <si>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</si>
  <si>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</si>
  <si>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</si>
  <si>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</si>
  <si>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</si>
  <si>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</si>
  <si>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</si>
  <si>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</si>
  <si>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</si>
  <si>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</si>
  <si>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</si>
  <si>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</si>
  <si>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</si>
  <si>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</si>
  <si>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</si>
  <si>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</si>
  <si>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</si>
  <si>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</si>
  <si>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</si>
  <si>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</si>
  <si>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</si>
  <si>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</si>
  <si>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</si>
  <si>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</si>
  <si>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</si>
  <si>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</si>
  <si>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</si>
  <si>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</si>
  <si>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</si>
  <si>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</si>
  <si>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</si>
  <si>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</si>
  <si>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</si>
  <si>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</si>
  <si>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</si>
  <si>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</si>
  <si>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</si>
  <si>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</si>
  <si>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</si>
  <si>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</si>
  <si>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</si>
  <si>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</si>
  <si>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</si>
  <si>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</si>
  <si>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</si>
  <si>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</si>
  <si>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</si>
  <si>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</si>
  <si>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</si>
  <si>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</si>
  <si>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</si>
  <si>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</si>
  <si>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</si>
  <si>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</si>
  <si>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</si>
  <si>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</si>
  <si>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</si>
  <si>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</si>
  <si>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</si>
  <si>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</si>
  <si>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</si>
  <si>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</si>
  <si>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</si>
  <si>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</si>
  <si>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</si>
  <si>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</si>
  <si>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</si>
  <si>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</si>
  <si>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</si>
  <si>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</si>
  <si>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</si>
  <si>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</si>
  <si>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</si>
  <si>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</si>
  <si>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</si>
  <si>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</si>
  <si>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</si>
  <si>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</si>
  <si>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</si>
  <si>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</si>
  <si>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</si>
  <si>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</si>
  <si>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</si>
  <si>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</si>
  <si>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</si>
  <si>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</si>
  <si>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</si>
  <si>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</si>
  <si>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</si>
  <si>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</si>
  <si>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</si>
  <si>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</si>
  <si>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</si>
  <si>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</si>
  <si>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</si>
  <si>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</si>
  <si>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</si>
  <si>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</si>
  <si>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</si>
  <si>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</si>
  <si>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</si>
  <si>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</si>
  <si>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</si>
  <si>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</si>
  <si>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</si>
  <si>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</si>
  <si>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</si>
  <si>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</si>
  <si>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</si>
  <si>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</si>
  <si>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</si>
  <si>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</si>
  <si>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</si>
  <si>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</si>
  <si>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</si>
  <si>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</si>
  <si>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</si>
  <si>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</si>
  <si>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</si>
  <si>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</si>
  <si>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</si>
  <si>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</si>
  <si>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</si>
  <si>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</si>
  <si>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</si>
  <si>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</si>
  <si>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</si>
  <si>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</si>
  <si>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</si>
  <si>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</si>
  <si>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</si>
  <si>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</si>
  <si>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</si>
  <si>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</si>
  <si>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</si>
  <si>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</si>
  <si>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</si>
  <si>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</si>
  <si>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</si>
  <si>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</si>
  <si>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</si>
  <si>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</si>
  <si>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</si>
  <si>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</si>
  <si>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</si>
  <si>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</si>
  <si>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</si>
  <si>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</si>
  <si>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</si>
  <si>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</si>
  <si>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</si>
  <si>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</si>
  <si>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</si>
  <si>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</si>
  <si>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</si>
  <si>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</si>
  <si>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</si>
  <si>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</si>
  <si>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</si>
  <si>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</si>
  <si>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</si>
  <si>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</si>
  <si>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</si>
  <si>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</si>
  <si>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</si>
  <si>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</si>
  <si>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</si>
  <si>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</si>
  <si>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</si>
  <si>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</si>
  <si>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</si>
  <si>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</si>
  <si>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</si>
  <si>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</si>
  <si>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</si>
  <si>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</si>
  <si>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</si>
  <si>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</si>
  <si>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</si>
  <si>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</si>
  <si>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</si>
  <si>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</si>
  <si>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</si>
  <si>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</si>
  <si>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</si>
  <si>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</si>
  <si>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</si>
  <si>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</si>
  <si>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</si>
  <si>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</si>
  <si>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</si>
  <si>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</si>
  <si>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</si>
  <si>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</si>
  <si>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</si>
  <si>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</si>
  <si>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</si>
  <si>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</si>
  <si>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</si>
  <si>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</si>
  <si>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</si>
  <si>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</si>
  <si>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</si>
  <si>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</si>
  <si>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</si>
  <si>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</si>
  <si>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</si>
  <si>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</si>
  <si>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</si>
  <si>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</si>
  <si>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</si>
  <si>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</si>
  <si>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</si>
  <si>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</si>
  <si>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</si>
  <si>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</si>
  <si>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</si>
  <si>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</si>
  <si>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</si>
  <si>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</si>
  <si>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</si>
  <si>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</si>
  <si>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</si>
  <si>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</si>
  <si>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</si>
  <si>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</si>
  <si>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</si>
  <si>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</si>
  <si>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</si>
  <si>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</si>
  <si>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</si>
  <si>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</si>
  <si>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</si>
  <si>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</si>
  <si>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</si>
  <si>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</si>
  <si>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</si>
  <si>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</si>
  <si>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</si>
  <si>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</si>
  <si>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</si>
  <si>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</si>
  <si>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</si>
  <si>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</si>
  <si>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</si>
  <si>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</si>
  <si>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</si>
  <si>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</si>
  <si>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</si>
  <si>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</si>
  <si>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</si>
  <si>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</si>
  <si>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</si>
  <si>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</si>
  <si>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</si>
  <si>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</si>
  <si>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</si>
  <si>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</si>
  <si>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</si>
  <si>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</si>
  <si>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</si>
  <si>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</si>
  <si>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</si>
  <si>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</si>
  <si>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</si>
  <si>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</si>
  <si>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</si>
  <si>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</si>
  <si>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</si>
  <si>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</si>
  <si>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</si>
  <si>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</si>
  <si>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</si>
  <si>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</si>
  <si>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</si>
  <si>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</si>
  <si>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</si>
  <si>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</si>
  <si>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</si>
  <si>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</si>
  <si>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</si>
  <si>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</si>
  <si>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</si>
  <si>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</si>
  <si>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</si>
  <si>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</si>
  <si>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</si>
  <si>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</si>
  <si>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</si>
  <si>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</si>
  <si>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</si>
  <si>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</si>
  <si>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</si>
  <si>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</si>
  <si>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</si>
  <si>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</si>
  <si>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</si>
  <si>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</si>
  <si>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</si>
  <si>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</si>
  <si>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</si>
  <si>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</si>
  <si>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</si>
  <si>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</si>
  <si>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</si>
  <si>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</si>
  <si>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</si>
  <si>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</si>
  <si>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</si>
  <si>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</si>
  <si>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</si>
  <si>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</si>
  <si>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</si>
  <si>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</si>
  <si>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</si>
  <si>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</si>
  <si>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</si>
  <si>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</si>
  <si>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</si>
  <si>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</si>
  <si>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</si>
  <si>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</si>
  <si>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</si>
  <si>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</si>
  <si>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</si>
  <si>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</si>
  <si>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</si>
  <si>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</si>
  <si>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</si>
  <si>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</si>
  <si>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</si>
  <si>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</si>
  <si>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</si>
  <si>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</si>
  <si>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</si>
  <si>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</si>
  <si>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</si>
  <si>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</si>
  <si>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</si>
  <si>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</si>
  <si>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</si>
  <si>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</si>
  <si>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</si>
  <si>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</si>
  <si>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</si>
  <si>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</si>
  <si>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</si>
  <si>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</si>
  <si>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</si>
  <si>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</si>
  <si>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</si>
  <si>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</si>
  <si>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</si>
  <si>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</si>
  <si>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</si>
  <si>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</si>
  <si>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</si>
  <si>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</si>
  <si>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</si>
  <si>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</si>
  <si>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</si>
  <si>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</si>
  <si>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</si>
  <si>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</si>
  <si>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</si>
  <si>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</si>
  <si>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</si>
  <si>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</si>
  <si>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</si>
  <si>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</si>
  <si>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</si>
  <si>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</si>
  <si>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</si>
  <si>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</si>
  <si>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</si>
  <si>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</si>
  <si>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</si>
  <si>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</si>
  <si>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</si>
  <si>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</si>
  <si>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</si>
  <si>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</si>
  <si>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</si>
  <si>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</si>
  <si>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</si>
  <si>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</si>
  <si>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</si>
  <si>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</si>
  <si>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</si>
  <si>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</si>
  <si>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</si>
  <si>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</si>
  <si>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</si>
  <si>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</si>
  <si>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</si>
  <si>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</si>
  <si>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</si>
  <si>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</si>
  <si>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</si>
  <si>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</si>
  <si>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</si>
  <si>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</si>
  <si>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</si>
  <si>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</si>
  <si>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</si>
  <si>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</si>
  <si>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</si>
  <si>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</si>
  <si>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</si>
  <si>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</si>
  <si>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</si>
  <si>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</si>
  <si>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</si>
  <si>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</si>
  <si>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</si>
  <si>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</si>
  <si>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</si>
  <si>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</si>
  <si>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</si>
  <si>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</si>
  <si>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</si>
  <si>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</si>
  <si>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</si>
  <si>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</si>
  <si>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</si>
  <si>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</si>
  <si>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</si>
  <si>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</si>
  <si>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</si>
  <si>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</si>
  <si>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</si>
  <si>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</si>
  <si>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</si>
  <si>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</si>
  <si>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</si>
  <si>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</si>
  <si>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</si>
  <si>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</si>
  <si>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</si>
  <si>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</si>
  <si>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</si>
  <si>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</si>
  <si>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</si>
  <si>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</si>
  <si>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</si>
  <si>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</si>
  <si>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</si>
  <si>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</si>
  <si>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</si>
  <si>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</si>
  <si>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</si>
  <si>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</si>
  <si>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</si>
  <si>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</si>
  <si>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</si>
  <si>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</si>
  <si>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</si>
  <si>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</si>
  <si>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</si>
  <si>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</si>
  <si>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</si>
  <si>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</si>
  <si>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</si>
  <si>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</si>
  <si>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</si>
  <si>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</si>
  <si>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</si>
  <si>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</si>
  <si>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</si>
  <si>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</si>
  <si>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</si>
  <si>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</si>
  <si>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</si>
  <si>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</si>
  <si>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</si>
  <si>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</si>
  <si>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</si>
  <si>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</si>
  <si>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</si>
  <si>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</si>
  <si>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</si>
  <si>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</si>
  <si>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</si>
  <si>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</si>
  <si>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</si>
  <si>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</si>
  <si>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</si>
  <si>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</si>
  <si>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</si>
  <si>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</si>
  <si>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</si>
  <si>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</si>
  <si>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</si>
  <si>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</si>
  <si>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</si>
  <si>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</si>
  <si>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</si>
  <si>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</si>
  <si>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</si>
  <si>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</si>
  <si>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</si>
  <si>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</si>
  <si>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</si>
  <si>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</si>
  <si>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</si>
  <si>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</si>
  <si>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</si>
  <si>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</si>
  <si>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</si>
  <si>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</si>
  <si>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</si>
  <si>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</si>
  <si>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</si>
  <si>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</si>
  <si>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</si>
  <si>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</si>
  <si>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</si>
  <si>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</si>
  <si>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</si>
  <si>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</si>
  <si>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</si>
  <si>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</si>
  <si>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</si>
  <si>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</si>
  <si>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</si>
  <si>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</si>
  <si>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</si>
  <si>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</si>
  <si>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</si>
  <si>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</si>
  <si>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</si>
  <si>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</si>
  <si>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</si>
  <si>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</si>
  <si>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</si>
  <si>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</si>
  <si>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</si>
  <si>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</si>
  <si>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</si>
  <si>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</si>
  <si>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</si>
  <si>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</si>
  <si>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</si>
  <si>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</si>
  <si>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</si>
  <si>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</si>
  <si>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</si>
  <si>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</si>
  <si>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</si>
  <si>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</si>
  <si>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</si>
  <si>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</si>
  <si>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</si>
  <si>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</si>
  <si>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</si>
  <si>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</si>
  <si>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</si>
  <si>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</si>
  <si>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</si>
  <si>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</si>
  <si>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</si>
  <si>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</si>
  <si>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</si>
  <si>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</si>
  <si>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</si>
  <si>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</si>
  <si>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</si>
  <si>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</si>
  <si>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</si>
  <si>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</si>
  <si>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</si>
  <si>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</si>
  <si>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</si>
  <si>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</si>
  <si>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</si>
  <si>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</si>
  <si>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</si>
  <si>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</si>
  <si>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</si>
  <si>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</si>
  <si>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</si>
  <si>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</si>
  <si>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</si>
  <si>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</si>
  <si>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</si>
  <si>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</si>
  <si>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</si>
  <si>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</si>
  <si>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</si>
  <si>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</si>
  <si>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</si>
  <si>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</si>
  <si>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</si>
  <si>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</si>
  <si>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</si>
  <si>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</si>
  <si>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</si>
  <si>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</si>
  <si>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</si>
  <si>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</si>
  <si>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</si>
  <si>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</si>
  <si>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</si>
  <si>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</si>
  <si>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</si>
  <si>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</si>
  <si>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</si>
  <si>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</si>
  <si>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</si>
  <si>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</si>
  <si>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</si>
  <si>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</si>
  <si>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</si>
  <si>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</si>
  <si>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</si>
  <si>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</si>
  <si>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</si>
  <si>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</si>
  <si>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</si>
  <si>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</si>
  <si>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</si>
  <si>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</si>
  <si>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</si>
  <si>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</si>
  <si>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</si>
  <si>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</si>
  <si>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</si>
  <si>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</si>
  <si>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</si>
  <si>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</si>
  <si>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</si>
  <si>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</si>
  <si>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</si>
  <si>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</si>
  <si>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</si>
  <si>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</si>
  <si>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</si>
  <si>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</si>
  <si>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</si>
  <si>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</si>
  <si>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</si>
  <si>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</si>
  <si>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</si>
  <si>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</si>
  <si>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</si>
  <si>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</si>
  <si>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</si>
  <si>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</si>
  <si>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</si>
  <si>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</si>
  <si>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</si>
  <si>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</si>
  <si>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</si>
  <si>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</si>
  <si>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</si>
  <si>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</si>
  <si>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</si>
  <si>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</si>
  <si>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</si>
  <si>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</si>
  <si>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</si>
  <si>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</si>
  <si>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</si>
  <si>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</si>
  <si>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</si>
  <si>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</si>
  <si>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</si>
  <si>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</si>
  <si>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</si>
  <si>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</si>
  <si>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</si>
  <si>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</si>
  <si>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</si>
  <si>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</si>
  <si>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</si>
  <si>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</si>
  <si>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</si>
  <si>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</si>
  <si>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</si>
  <si>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</si>
  <si>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</si>
  <si>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</si>
  <si>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</si>
  <si>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</si>
  <si>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</si>
  <si>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</si>
  <si>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</si>
  <si>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</si>
  <si>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</si>
  <si>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</si>
  <si>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</si>
  <si>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</si>
  <si>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</si>
  <si>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</si>
  <si>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</si>
  <si>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</si>
  <si>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</si>
  <si>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</si>
  <si>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</si>
  <si>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</si>
  <si>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</si>
  <si>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</si>
  <si>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</si>
  <si>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</si>
  <si>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</si>
  <si>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</si>
  <si>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</si>
  <si>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</si>
  <si>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</si>
  <si>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</si>
  <si>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</si>
  <si>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</si>
  <si>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</si>
  <si>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</si>
  <si>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</si>
  <si>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</si>
  <si>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</si>
  <si>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</si>
  <si>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</si>
  <si>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</si>
  <si>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</si>
  <si>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</si>
  <si>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</si>
  <si>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</si>
  <si>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</si>
  <si>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</si>
  <si>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</si>
  <si>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</si>
  <si>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</si>
  <si>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</si>
  <si>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</si>
  <si>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</si>
  <si>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</si>
  <si>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</si>
  <si>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</si>
  <si>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</si>
  <si>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</si>
  <si>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</si>
  <si>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</si>
  <si>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</si>
  <si>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</si>
  <si>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</si>
  <si>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</si>
  <si>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</si>
  <si>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</si>
  <si>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</si>
  <si>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</si>
  <si>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</si>
  <si>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</si>
  <si>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</si>
  <si>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</si>
  <si>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</si>
  <si>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</si>
  <si>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</si>
  <si>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</si>
  <si>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</si>
  <si>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</si>
  <si>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</si>
  <si>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</si>
  <si>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</si>
  <si>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</si>
  <si>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</si>
  <si>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</si>
  <si>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</si>
  <si>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</si>
  <si>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</si>
  <si>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</si>
  <si>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</si>
  <si>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</si>
  <si>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</si>
  <si>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</si>
  <si>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</si>
  <si>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</si>
  <si>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</si>
  <si>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</si>
  <si>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</si>
  <si>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</si>
  <si>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</si>
  <si>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</si>
  <si>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</si>
  <si>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</si>
  <si>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</si>
  <si>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</si>
  <si>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</si>
  <si>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</si>
  <si>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</si>
  <si>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</si>
  <si>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</si>
  <si>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</si>
  <si>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</si>
  <si>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</si>
  <si>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</si>
  <si>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</si>
  <si>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</si>
  <si>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</si>
  <si>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</si>
  <si>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</si>
  <si>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</si>
  <si>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</si>
  <si>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</si>
  <si>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</si>
  <si>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</si>
  <si>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</si>
  <si>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</si>
  <si>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</si>
  <si>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</si>
  <si>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</si>
  <si>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</si>
  <si>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</si>
  <si>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</si>
  <si>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</si>
  <si>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</si>
  <si>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</si>
  <si>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</si>
  <si>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</si>
  <si>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</si>
  <si>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</si>
  <si>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</si>
  <si>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</si>
  <si>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</si>
  <si>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</si>
  <si>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</si>
  <si>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</si>
  <si>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</si>
  <si>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</si>
  <si>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</si>
  <si>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</si>
  <si>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</si>
  <si>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</si>
  <si>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</si>
  <si>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</si>
  <si>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</si>
  <si>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</si>
  <si>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</si>
  <si>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</si>
  <si>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</si>
  <si>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</si>
  <si>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</si>
  <si>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</si>
  <si>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</si>
  <si>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</si>
  <si>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</si>
  <si>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</si>
  <si>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</si>
  <si>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</si>
  <si>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</si>
  <si>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</si>
  <si>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</si>
  <si>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</si>
  <si>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</si>
  <si>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</si>
  <si>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</si>
  <si>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</si>
  <si>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</si>
  <si>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</si>
  <si>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</si>
  <si>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</si>
  <si>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</si>
  <si>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</si>
  <si>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</si>
  <si>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</si>
  <si>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</si>
  <si>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</si>
  <si>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</si>
  <si>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</si>
  <si>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</si>
  <si>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</si>
  <si>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</si>
  <si>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</si>
  <si>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</si>
  <si>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</si>
  <si>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</si>
  <si>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</si>
  <si>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</si>
  <si>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</si>
  <si>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</si>
  <si>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</si>
  <si>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</si>
  <si>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</si>
  <si>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</si>
  <si>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</si>
  <si>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</si>
  <si>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</si>
  <si>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</si>
  <si>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</si>
  <si>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</si>
  <si>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</si>
  <si>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</si>
  <si>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</si>
  <si>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</si>
  <si>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</si>
  <si>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</si>
  <si>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</si>
  <si>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</si>
  <si>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</si>
  <si>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</si>
  <si>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</si>
  <si>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</si>
  <si>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</si>
  <si>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</si>
  <si>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</si>
  <si>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</si>
  <si>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</si>
  <si>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</si>
  <si>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</si>
  <si>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</si>
  <si>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</si>
  <si>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</si>
  <si>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</si>
  <si>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</si>
  <si>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</si>
  <si>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</si>
  <si>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</si>
  <si>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</si>
  <si>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</si>
  <si>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</si>
  <si>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</si>
  <si>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</si>
  <si>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</si>
  <si>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</si>
  <si>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</si>
  <si>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</si>
  <si>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</si>
  <si>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</si>
  <si>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</si>
  <si>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</si>
  <si>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</si>
  <si>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</si>
  <si>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</si>
  <si>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</si>
  <si>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</si>
  <si>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</si>
  <si>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</si>
  <si>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</si>
  <si>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</si>
  <si>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</si>
  <si>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</si>
  <si>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</si>
  <si>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</si>
  <si>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</si>
  <si>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</si>
  <si>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</si>
  <si>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</si>
  <si>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</si>
  <si>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</si>
  <si>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</si>
  <si>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</si>
  <si>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</si>
  <si>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</si>
  <si>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</si>
  <si>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</si>
  <si>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</si>
  <si>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</si>
  <si>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</si>
  <si>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</si>
  <si>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</si>
  <si>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</si>
  <si>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</si>
  <si>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</si>
  <si>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</si>
  <si>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</si>
  <si>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</si>
  <si>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</si>
  <si>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</si>
  <si>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</si>
  <si>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</si>
  <si>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</si>
  <si>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</si>
  <si>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</si>
  <si>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</si>
  <si>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</si>
  <si>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</si>
  <si>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</si>
  <si>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</si>
  <si>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</si>
  <si>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</si>
  <si>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</si>
  <si>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</si>
  <si>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</si>
  <si>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</si>
  <si>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</si>
  <si>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</si>
  <si>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</si>
  <si>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</si>
  <si>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</si>
  <si>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</si>
  <si>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</si>
  <si>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</si>
  <si>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</si>
  <si>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</si>
  <si>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</si>
  <si>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</si>
  <si>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</si>
  <si>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</si>
  <si>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</si>
  <si>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</si>
  <si>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</si>
  <si>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</si>
  <si>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</si>
  <si>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</si>
  <si>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</si>
  <si>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</si>
  <si>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</si>
  <si>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</si>
  <si>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</si>
  <si>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</si>
  <si>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</si>
  <si>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</si>
  <si>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</si>
  <si>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</si>
  <si>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</si>
  <si>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</si>
  <si>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</si>
  <si>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</si>
  <si>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</si>
  <si>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</si>
  <si>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</si>
  <si>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</si>
  <si>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</si>
  <si>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</si>
  <si>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</si>
  <si>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</si>
  <si>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</si>
  <si>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</si>
  <si>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</si>
  <si>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</si>
  <si>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</si>
  <si>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</si>
  <si>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</si>
  <si>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</si>
  <si>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</si>
  <si>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</si>
  <si>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</si>
  <si>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</si>
  <si>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</si>
  <si>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</si>
  <si>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</si>
  <si>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</si>
  <si>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</si>
  <si>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</si>
  <si>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</si>
  <si>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</si>
  <si>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</si>
  <si>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</si>
  <si>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</si>
  <si>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</si>
  <si>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</si>
  <si>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</si>
  <si>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</si>
  <si>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</si>
  <si>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</si>
  <si>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</si>
  <si>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</si>
  <si>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</si>
  <si>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</si>
  <si>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</si>
  <si>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</si>
  <si>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</si>
  <si>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</si>
  <si>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</si>
  <si>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</si>
  <si>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</si>
  <si>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</si>
  <si>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</si>
  <si>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</si>
  <si>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</si>
  <si>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</si>
  <si>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</si>
  <si>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</si>
  <si>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</si>
  <si>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</si>
  <si>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</si>
  <si>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</si>
  <si>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</si>
  <si>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</si>
  <si>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</si>
  <si>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</si>
  <si>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</si>
  <si>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</si>
  <si>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</si>
  <si>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</si>
  <si>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</si>
  <si>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</si>
  <si>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</si>
  <si>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</si>
  <si>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</si>
  <si>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</si>
  <si>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</si>
  <si>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</si>
  <si>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</si>
  <si>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</si>
  <si>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</si>
  <si>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</si>
  <si>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</si>
  <si>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</si>
  <si>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</si>
  <si>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</si>
  <si>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</si>
  <si>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</si>
  <si>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</si>
  <si>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</si>
  <si>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</si>
  <si>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</si>
  <si>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</si>
  <si>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</si>
  <si>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</si>
  <si>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</si>
  <si>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</si>
  <si>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</si>
  <si>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</si>
  <si>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</si>
  <si>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</si>
  <si>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</si>
  <si>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</si>
  <si>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</si>
  <si>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</si>
  <si>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</si>
  <si>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</si>
  <si>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</si>
  <si>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</si>
  <si>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</si>
  <si>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</si>
  <si>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</si>
  <si>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</si>
  <si>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</si>
  <si>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</si>
  <si>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</si>
  <si>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</si>
  <si>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</si>
  <si>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</si>
  <si>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</si>
  <si>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</si>
  <si>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</si>
  <si>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</si>
  <si>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</si>
  <si>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</si>
  <si>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</si>
  <si>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</si>
  <si>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</si>
  <si>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</si>
  <si>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</si>
  <si>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</si>
  <si>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</si>
  <si>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</si>
  <si>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</si>
  <si>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</si>
  <si>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</si>
  <si>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</si>
  <si>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</si>
  <si>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</si>
  <si>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</si>
  <si>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</si>
  <si>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</si>
  <si>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</si>
  <si>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</si>
  <si>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</si>
  <si>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</si>
  <si>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</si>
  <si>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</si>
  <si>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</si>
  <si>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</si>
  <si>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</si>
  <si>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</si>
  <si>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</si>
  <si>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</si>
  <si>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</si>
  <si>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</si>
  <si>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</si>
  <si>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</si>
  <si>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</si>
  <si>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</si>
  <si>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</si>
  <si>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</si>
  <si>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</si>
  <si>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</si>
  <si>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</si>
  <si>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</si>
  <si>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</si>
  <si>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</si>
  <si>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</si>
  <si>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</si>
  <si>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</si>
  <si>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</si>
  <si>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</si>
  <si>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</si>
  <si>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</si>
  <si>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</si>
  <si>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</si>
  <si>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</si>
  <si>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</si>
  <si>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</si>
  <si>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</si>
  <si>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</si>
  <si>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</si>
  <si>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</si>
  <si>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</si>
  <si>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</si>
  <si>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</si>
  <si>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</si>
  <si>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</si>
  <si>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</si>
  <si>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</si>
  <si>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</si>
  <si>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</si>
  <si>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</si>
  <si>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</si>
  <si>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</si>
  <si>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</si>
  <si>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</si>
  <si>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</si>
  <si>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</si>
  <si>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</si>
  <si>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</si>
  <si>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</si>
  <si>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</si>
  <si>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</si>
  <si>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</si>
  <si>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</si>
  <si>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</si>
  <si>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</si>
  <si>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</si>
  <si>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</si>
  <si>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</si>
  <si>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</si>
  <si>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</si>
  <si>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</si>
  <si>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</si>
  <si>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</si>
  <si>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</si>
  <si>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</si>
  <si>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</si>
  <si>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</si>
  <si>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</si>
  <si>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</si>
  <si>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</si>
  <si>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</si>
  <si>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</si>
  <si>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</si>
  <si>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</si>
  <si>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</si>
  <si>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</si>
  <si>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</si>
  <si>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</si>
  <si>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</si>
  <si>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</si>
  <si>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</si>
  <si>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</si>
  <si>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</si>
  <si>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</si>
  <si>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</si>
  <si>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</si>
  <si>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</si>
  <si>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</si>
  <si>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</si>
  <si>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</si>
  <si>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</si>
  <si>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</si>
  <si>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</si>
  <si>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</si>
  <si>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</si>
  <si>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</si>
  <si>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</si>
  <si>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</si>
  <si>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</si>
  <si>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</si>
  <si>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</si>
  <si>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</si>
  <si>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</si>
  <si>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</si>
  <si>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</si>
  <si>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</si>
  <si>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</si>
  <si>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</si>
  <si>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</si>
  <si>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</si>
  <si>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</si>
  <si>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</si>
  <si>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</si>
  <si>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</si>
  <si>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</si>
  <si>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</si>
  <si>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</si>
  <si>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</si>
  <si>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</si>
  <si>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</si>
  <si>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</si>
  <si>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</si>
  <si>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</si>
  <si>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</si>
  <si>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</si>
  <si>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</si>
  <si>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</si>
  <si>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</si>
  <si>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</si>
  <si>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</si>
  <si>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</si>
  <si>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</si>
  <si>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</si>
  <si>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</si>
  <si>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</si>
  <si>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</si>
  <si>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</si>
  <si>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</si>
  <si>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</si>
  <si>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</si>
  <si>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</si>
  <si>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</si>
  <si>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</si>
  <si>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</si>
  <si>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</si>
  <si>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</si>
  <si>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</si>
  <si>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</si>
  <si>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</si>
  <si>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</si>
  <si>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</si>
  <si>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</si>
  <si>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</si>
  <si>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</si>
  <si>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</si>
  <si>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</si>
  <si>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</si>
  <si>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</si>
  <si>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</si>
  <si>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</si>
  <si>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</si>
  <si>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</si>
  <si>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</si>
  <si>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</si>
  <si>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</si>
  <si>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</si>
  <si>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</si>
  <si>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</si>
  <si>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</si>
  <si>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</si>
  <si>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</si>
  <si>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</si>
  <si>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</si>
  <si>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</si>
  <si>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</si>
  <si>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</si>
  <si>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</si>
  <si>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</si>
  <si>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</si>
  <si>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</si>
  <si>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</si>
  <si>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</si>
  <si>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</si>
  <si>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</si>
  <si>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</si>
  <si>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</si>
  <si>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</si>
  <si>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</si>
  <si>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</si>
  <si>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</si>
  <si>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</si>
  <si>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</si>
  <si>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</si>
  <si>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</si>
  <si>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</si>
  <si>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</si>
  <si>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</si>
  <si>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</si>
  <si>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</si>
  <si>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</si>
  <si>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</si>
  <si>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</si>
  <si>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</si>
  <si>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</si>
  <si>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</si>
  <si>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</si>
  <si>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</si>
  <si>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</si>
  <si>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</si>
  <si>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</si>
  <si>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</si>
  <si>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</si>
  <si>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</si>
  <si>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</si>
  <si>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</si>
  <si>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</si>
  <si>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</si>
  <si>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</si>
  <si>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</si>
  <si>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</si>
  <si>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</si>
  <si>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</si>
  <si>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</si>
  <si>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</si>
  <si>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</si>
  <si>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</si>
  <si>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</si>
  <si>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</si>
  <si>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</si>
  <si>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</si>
  <si>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</si>
  <si>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</si>
  <si>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</si>
  <si>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</si>
  <si>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</si>
  <si>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</si>
  <si>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</si>
  <si>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</si>
  <si>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</si>
  <si>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</si>
  <si>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</si>
  <si>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</si>
  <si>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</si>
  <si>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</si>
  <si>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</si>
  <si>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</si>
  <si>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</si>
  <si>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</si>
  <si>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</si>
  <si>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</si>
  <si>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</si>
  <si>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</si>
  <si>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</si>
  <si>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</si>
  <si>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</si>
  <si>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</si>
  <si>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</si>
  <si>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</si>
  <si>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</si>
  <si>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</si>
  <si>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</si>
  <si>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</si>
  <si>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</si>
  <si>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</si>
  <si>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</si>
  <si>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</si>
  <si>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</si>
  <si>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</si>
  <si>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</si>
  <si>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</si>
  <si>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</si>
  <si>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</si>
  <si>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</si>
  <si>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</si>
  <si>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</si>
  <si>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</si>
  <si>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</si>
  <si>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</si>
  <si>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</si>
  <si>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</si>
  <si>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</si>
  <si>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</si>
  <si>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</si>
  <si>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</si>
  <si>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</si>
  <si>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</si>
  <si>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</si>
  <si>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</si>
  <si>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</si>
  <si>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</si>
  <si>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</si>
  <si>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</si>
  <si>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</si>
  <si>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</si>
  <si>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</si>
  <si>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</si>
  <si>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</si>
  <si>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</si>
  <si>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</si>
  <si>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</si>
  <si>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</si>
  <si>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</si>
  <si>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</si>
  <si>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</si>
  <si>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</si>
  <si>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</si>
  <si>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</si>
  <si>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</si>
  <si>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</si>
  <si>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</si>
  <si>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</si>
  <si>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</si>
  <si>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</si>
  <si>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</si>
  <si>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</si>
  <si>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</si>
  <si>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</si>
  <si>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</si>
  <si>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</si>
  <si>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</si>
  <si>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</si>
  <si>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</si>
  <si>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</si>
  <si>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</si>
  <si>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</si>
  <si>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</si>
  <si>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</si>
  <si>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</si>
  <si>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</si>
  <si>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</si>
  <si>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</si>
  <si>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</si>
  <si>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</si>
  <si>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</si>
  <si>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</si>
  <si>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</si>
  <si>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</si>
  <si>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</si>
  <si>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</si>
  <si>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</si>
  <si>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</si>
  <si>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</si>
  <si>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</si>
  <si>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</si>
  <si>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</si>
  <si>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</si>
  <si>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</si>
  <si>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</si>
  <si>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</si>
  <si>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</si>
  <si>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</si>
  <si>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</si>
  <si>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</si>
  <si>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</si>
  <si>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</si>
  <si>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</si>
  <si>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</si>
  <si>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</si>
  <si>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</si>
  <si>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</si>
  <si>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</si>
  <si>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</si>
  <si>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</si>
  <si>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</si>
  <si>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</si>
  <si>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</si>
  <si>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</si>
  <si>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</si>
  <si>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</si>
  <si>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</si>
  <si>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</si>
  <si>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</si>
  <si>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</si>
  <si>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</si>
  <si>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</si>
  <si>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</si>
  <si>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</si>
  <si>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</si>
  <si>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</si>
  <si>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</si>
  <si>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</si>
  <si>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</si>
  <si>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</si>
  <si>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</si>
  <si>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</si>
  <si>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</si>
  <si>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</si>
  <si>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</si>
  <si>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</si>
  <si>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</si>
  <si>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</si>
  <si>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</si>
  <si>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</si>
  <si>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</si>
  <si>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</si>
  <si>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</si>
  <si>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</si>
  <si>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</si>
  <si>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</si>
  <si>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</si>
  <si>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</si>
  <si>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</si>
  <si>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</si>
  <si>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</si>
  <si>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</si>
  <si>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</si>
  <si>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</si>
  <si>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</si>
  <si>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</si>
  <si>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</si>
  <si>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</si>
  <si>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</si>
  <si>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</si>
  <si>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</si>
  <si>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</si>
  <si>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</si>
  <si>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</si>
  <si>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</si>
  <si>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</si>
  <si>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</si>
  <si>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</si>
  <si>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</si>
  <si>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</si>
  <si>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</si>
  <si>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</si>
  <si>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</si>
  <si>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</si>
  <si>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</si>
  <si>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</si>
  <si>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</si>
  <si>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</si>
  <si>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</si>
  <si>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</si>
  <si>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</si>
  <si>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</si>
  <si>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</si>
  <si>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</si>
  <si>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</si>
  <si>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</si>
  <si>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</si>
  <si>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</si>
  <si>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</si>
  <si>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</si>
  <si>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</si>
  <si>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</si>
  <si>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</si>
  <si>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</si>
  <si>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</si>
  <si>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</si>
  <si>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</si>
  <si>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</si>
  <si>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</si>
  <si>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</si>
  <si>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</si>
  <si>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</si>
  <si>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</si>
  <si>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</si>
  <si>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</si>
  <si>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</si>
  <si>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</si>
  <si>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</si>
  <si>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</si>
  <si>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</si>
  <si>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</si>
  <si>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</si>
  <si>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</si>
  <si>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</si>
  <si>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</si>
  <si>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</si>
  <si>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</si>
  <si>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</si>
  <si>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</si>
  <si>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</si>
  <si>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</si>
  <si>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</si>
  <si>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</si>
  <si>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</si>
  <si>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</si>
  <si>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</si>
  <si>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</si>
  <si>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</si>
  <si>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</si>
  <si>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</si>
  <si>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</si>
  <si>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</si>
  <si>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</si>
  <si>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</si>
  <si>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</si>
  <si>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</si>
  <si>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</si>
  <si>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</si>
  <si>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</si>
  <si>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</si>
  <si>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</si>
  <si>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</si>
  <si>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</si>
  <si>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</si>
  <si>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</si>
  <si>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</si>
  <si>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</si>
  <si>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</si>
  <si>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</si>
  <si>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</si>
  <si>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</si>
  <si>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</si>
  <si>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</si>
  <si>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</si>
  <si>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</si>
  <si>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</si>
  <si>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</si>
  <si>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</si>
  <si>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</si>
  <si>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</si>
  <si>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</si>
  <si>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</si>
  <si>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</si>
  <si>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</si>
  <si>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</si>
  <si>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</si>
  <si>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</si>
  <si>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</si>
  <si>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</si>
  <si>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</si>
  <si>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</si>
  <si>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</si>
  <si>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</si>
  <si>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</si>
  <si>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</si>
  <si>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</si>
  <si>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</si>
  <si>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</si>
  <si>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</si>
  <si>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</si>
  <si>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</si>
  <si>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</si>
  <si>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</si>
  <si>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</si>
  <si>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</si>
  <si>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</si>
  <si>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</si>
  <si>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</si>
  <si>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</si>
  <si>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</si>
  <si>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</si>
  <si>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</si>
  <si>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</si>
  <si>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</si>
  <si>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</si>
  <si>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</si>
  <si>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</si>
  <si>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</si>
  <si>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</si>
  <si>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</si>
  <si>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</si>
  <si>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</si>
  <si>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</si>
  <si>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</si>
  <si>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</si>
  <si>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</si>
  <si>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</si>
  <si>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</si>
  <si>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</si>
  <si>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</si>
  <si>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</si>
  <si>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</si>
  <si>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</si>
  <si>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</si>
  <si>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</si>
  <si>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</si>
  <si>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</si>
  <si>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</si>
  <si>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</si>
  <si>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</si>
  <si>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</si>
  <si>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</si>
  <si>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</si>
  <si>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</si>
  <si>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</si>
  <si>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</si>
  <si>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</si>
  <si>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</si>
  <si>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</si>
  <si>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</si>
  <si>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</si>
  <si>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</si>
  <si>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</si>
  <si>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</si>
  <si>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</si>
  <si>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</si>
  <si>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</si>
  <si>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</si>
  <si>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</si>
  <si>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</si>
  <si>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</si>
  <si>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</si>
  <si>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</si>
  <si>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</si>
  <si>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</si>
  <si>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</si>
  <si>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</si>
  <si>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</si>
  <si>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</si>
  <si>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</si>
  <si>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</si>
  <si>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</si>
  <si>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</si>
  <si>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</si>
  <si>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</si>
  <si>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</si>
  <si>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</si>
  <si>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</si>
  <si>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</si>
  <si>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</si>
  <si>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</si>
  <si>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</si>
  <si>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</si>
  <si>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</si>
  <si>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</si>
  <si>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</si>
  <si>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</si>
  <si>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</si>
  <si>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</si>
  <si>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</si>
  <si>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</si>
  <si>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</si>
  <si>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</si>
  <si>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</si>
  <si>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</si>
  <si>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</si>
  <si>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</si>
  <si>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</si>
  <si>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</si>
  <si>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</si>
  <si>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</si>
  <si>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</si>
  <si>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</si>
  <si>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</si>
  <si>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</si>
  <si>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</si>
  <si>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</si>
  <si>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</si>
  <si>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</si>
  <si>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</si>
  <si>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</si>
  <si>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</si>
  <si>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</si>
  <si>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</si>
  <si>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</si>
  <si>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</si>
  <si>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</si>
  <si>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</si>
  <si>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</si>
  <si>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</si>
  <si>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</si>
  <si>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</si>
  <si>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</si>
  <si>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</si>
  <si>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</si>
  <si>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</si>
  <si>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</si>
  <si>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</si>
  <si>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</si>
  <si>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</si>
  <si>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</si>
  <si>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</si>
  <si>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</si>
  <si>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</si>
  <si>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</si>
  <si>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</si>
  <si>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</si>
  <si>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</si>
  <si>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</si>
  <si>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</si>
  <si>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</si>
  <si>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</si>
  <si>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</si>
  <si>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</si>
  <si>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</si>
  <si>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</si>
  <si>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</si>
  <si>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</si>
  <si>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</si>
  <si>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</si>
  <si>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</si>
  <si>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</si>
  <si>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</si>
  <si>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</si>
  <si>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</si>
  <si>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</si>
  <si>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</si>
  <si>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</si>
  <si>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</si>
  <si>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</si>
  <si>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</si>
  <si>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</si>
  <si>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</si>
  <si>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</si>
  <si>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</si>
  <si>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</si>
  <si>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</si>
  <si>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</si>
  <si>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</si>
  <si>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</si>
  <si>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</si>
  <si>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</si>
  <si>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</si>
  <si>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</si>
  <si>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</si>
  <si>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</si>
  <si>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</si>
  <si>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</si>
  <si>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</si>
  <si>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</si>
  <si>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</si>
  <si>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</si>
  <si>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</si>
  <si>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</si>
  <si>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</si>
  <si>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</si>
  <si>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</si>
  <si>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</si>
  <si>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</si>
  <si>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</si>
  <si>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</si>
  <si>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</si>
  <si>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</si>
  <si>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</si>
  <si>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</si>
  <si>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</si>
  <si>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</si>
  <si>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</si>
  <si>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</si>
  <si>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</si>
  <si>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</si>
  <si>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</si>
  <si>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</si>
  <si>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</si>
  <si>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</si>
  <si>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</si>
  <si>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</si>
  <si>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</si>
  <si>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</si>
  <si>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</si>
  <si>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</si>
  <si>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</si>
  <si>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</si>
  <si>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</si>
  <si>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</si>
  <si>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</si>
  <si>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</si>
  <si>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</si>
  <si>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</si>
  <si>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</si>
  <si>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</si>
  <si>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</si>
  <si>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</si>
  <si>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</si>
  <si>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</si>
  <si>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</si>
  <si>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</si>
  <si>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</si>
  <si>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</si>
  <si>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</si>
  <si>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</si>
  <si>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</si>
  <si>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</si>
  <si>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</si>
  <si>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</si>
  <si>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</si>
  <si>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</si>
  <si>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</si>
  <si>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</si>
  <si>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</si>
  <si>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</si>
  <si>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</si>
  <si>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</si>
  <si>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</si>
  <si>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</si>
  <si>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</si>
  <si>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</si>
  <si>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</si>
  <si>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</si>
  <si>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</si>
  <si>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</si>
  <si>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</si>
  <si>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</si>
  <si>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</si>
  <si>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</si>
  <si>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</si>
  <si>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</si>
  <si>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</si>
  <si>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</si>
  <si>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</si>
  <si>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</si>
  <si>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</si>
  <si>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</si>
  <si>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</si>
  <si>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</si>
  <si>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</si>
  <si>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</si>
  <si>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</si>
  <si>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</si>
  <si>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</si>
  <si>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</si>
  <si>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</si>
  <si>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</si>
  <si>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</si>
  <si>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</si>
  <si>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</si>
  <si>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</si>
  <si>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</si>
  <si>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</si>
  <si>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</si>
  <si>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</si>
  <si>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</si>
  <si>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</si>
  <si>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</si>
  <si>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</si>
  <si>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</si>
  <si>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</si>
  <si>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</si>
  <si>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</si>
  <si>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</si>
  <si>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</si>
  <si>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</si>
  <si>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</si>
  <si>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</si>
  <si>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</si>
  <si>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</si>
  <si>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</si>
  <si>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</si>
  <si>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</si>
  <si>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</si>
  <si>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</si>
  <si>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</si>
  <si>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</si>
  <si>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</si>
  <si>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</si>
  <si>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</si>
  <si>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</si>
  <si>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</si>
  <si>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</si>
  <si>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</si>
  <si>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</si>
  <si>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</si>
  <si>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</si>
  <si>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</si>
  <si>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</si>
  <si>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</si>
  <si>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</si>
  <si>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</si>
  <si>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</si>
  <si>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</si>
  <si>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</si>
  <si>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</si>
  <si>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</si>
  <si>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</si>
  <si>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</si>
  <si>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</si>
  <si>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</si>
  <si>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</si>
  <si>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</si>
  <si>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</si>
  <si>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</si>
  <si>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</si>
  <si>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</si>
  <si>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</si>
  <si>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</si>
  <si>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</si>
  <si>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</si>
  <si>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</si>
  <si>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</si>
  <si>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</si>
  <si>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</si>
  <si>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</si>
  <si>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</si>
  <si>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</si>
  <si>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</si>
  <si>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</si>
  <si>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</si>
  <si>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</si>
  <si>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</si>
  <si>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</si>
  <si>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</si>
  <si>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</si>
  <si>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</si>
  <si>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</si>
  <si>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</si>
  <si>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</si>
  <si>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</si>
  <si>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</si>
  <si>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</si>
  <si>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</si>
  <si>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</si>
  <si>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</si>
  <si>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</si>
  <si>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</si>
  <si>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</si>
  <si>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</si>
  <si>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</si>
  <si>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</si>
  <si>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</si>
  <si>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</si>
  <si>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</si>
  <si>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</si>
  <si>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</si>
  <si>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</si>
  <si>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</si>
  <si>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</si>
  <si>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</si>
  <si>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</si>
  <si>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</si>
  <si>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</si>
  <si>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</si>
  <si>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</si>
  <si>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</si>
  <si>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</si>
  <si>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</si>
  <si>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</si>
  <si>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</si>
  <si>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</si>
  <si>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</si>
  <si>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</si>
  <si>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</si>
  <si>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</si>
  <si>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</si>
  <si>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</si>
  <si>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</si>
  <si>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</si>
  <si>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</si>
  <si>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</si>
  <si>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</si>
  <si>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</si>
  <si>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</si>
  <si>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</si>
  <si>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</si>
  <si>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</si>
  <si>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</si>
  <si>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</si>
  <si>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</si>
  <si>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</si>
  <si>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</si>
  <si>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</si>
  <si>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</si>
  <si>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</si>
  <si>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</si>
  <si>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</si>
  <si>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</si>
  <si>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</si>
  <si>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</si>
  <si>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</si>
  <si>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</si>
  <si>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</si>
  <si>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</si>
  <si>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</si>
  <si>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</si>
  <si>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</si>
  <si>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</si>
  <si>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</si>
  <si>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</si>
  <si>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</si>
  <si>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</si>
  <si>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</si>
  <si>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</si>
  <si>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</si>
  <si>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</si>
  <si>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</si>
  <si>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</si>
  <si>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</si>
  <si>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</si>
  <si>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</si>
  <si>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</si>
  <si>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</si>
  <si>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</si>
  <si>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</si>
  <si>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</si>
  <si>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</si>
  <si>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</si>
  <si>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</si>
  <si>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</si>
  <si>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</si>
  <si>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</si>
  <si>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</si>
  <si>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</si>
  <si>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</si>
  <si>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</si>
  <si>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</si>
  <si>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</si>
  <si>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</si>
  <si>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</si>
  <si>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</si>
  <si>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</si>
  <si>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</si>
  <si>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</si>
  <si>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</si>
  <si>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</si>
  <si>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</si>
  <si>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</si>
  <si>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</si>
  <si>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</si>
  <si>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</si>
  <si>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</si>
  <si>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</si>
  <si>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</si>
  <si>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</si>
  <si>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</si>
  <si>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</si>
  <si>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</si>
  <si>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</si>
  <si>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</si>
  <si>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</si>
  <si>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</si>
  <si>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</si>
  <si>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</si>
  <si>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</si>
  <si>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</si>
  <si>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</si>
  <si>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</si>
  <si>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</si>
  <si>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</si>
  <si>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</si>
  <si>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</si>
  <si>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</si>
  <si>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</si>
  <si>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</si>
  <si>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</si>
  <si>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</si>
  <si>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</si>
  <si>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</si>
  <si>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</si>
  <si>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</si>
  <si>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</si>
  <si>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</si>
  <si>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</si>
  <si>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</si>
  <si>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</si>
  <si>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</si>
  <si>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</si>
  <si>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</si>
  <si>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</si>
  <si>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</si>
  <si>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</si>
  <si>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</si>
  <si>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</si>
  <si>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</si>
  <si>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</si>
  <si>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</si>
  <si>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</si>
  <si>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</si>
  <si>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</si>
  <si>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</si>
  <si>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</si>
  <si>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</si>
  <si>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</si>
  <si>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</si>
  <si>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</si>
  <si>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</si>
  <si>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</si>
  <si>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</si>
  <si>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</si>
  <si>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</si>
  <si>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</si>
  <si>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</si>
  <si>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</si>
  <si>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</si>
  <si>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</si>
  <si>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</si>
  <si>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</si>
  <si>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</si>
  <si>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</si>
  <si>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</si>
  <si>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</si>
  <si>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</si>
  <si>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</si>
  <si>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</si>
  <si>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</si>
  <si>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</si>
  <si>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</si>
  <si>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</si>
  <si>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</si>
  <si>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</si>
  <si>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</si>
  <si>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</si>
  <si>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</si>
  <si>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</si>
  <si>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</si>
  <si>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</si>
  <si>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</si>
  <si>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</si>
  <si>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</si>
  <si>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</si>
  <si>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</si>
  <si>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</si>
  <si>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</si>
  <si>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</si>
  <si>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</si>
  <si>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</si>
  <si>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</si>
  <si>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</si>
  <si>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</si>
  <si>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</si>
  <si>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</si>
  <si>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</si>
  <si>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</si>
  <si>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</si>
  <si>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</si>
  <si>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</si>
  <si>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</si>
  <si>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</si>
  <si>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</si>
  <si>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</si>
  <si>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</si>
  <si>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</si>
  <si>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</si>
  <si>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</si>
  <si>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</si>
  <si>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</si>
  <si>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</si>
  <si>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</si>
  <si>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</si>
  <si>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</si>
  <si>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</si>
  <si>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</si>
  <si>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</si>
  <si>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</si>
  <si>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</si>
  <si>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</si>
  <si>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</si>
  <si>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</si>
  <si>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</si>
  <si>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</si>
  <si>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</si>
  <si>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</si>
  <si>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</si>
  <si>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</si>
  <si>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</si>
  <si>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</si>
  <si>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</si>
  <si>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</si>
  <si>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</si>
  <si>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</si>
  <si>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</si>
  <si>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</si>
  <si>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</si>
  <si>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</si>
  <si>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</si>
  <si>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</si>
  <si>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</si>
  <si>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</si>
  <si>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</si>
  <si>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</si>
  <si>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</si>
  <si>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</si>
  <si>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</si>
  <si>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</si>
  <si>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</si>
  <si>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</si>
  <si>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</si>
  <si>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</si>
  <si>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</si>
  <si>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</si>
  <si>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</si>
  <si>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</si>
  <si>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</si>
  <si>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</si>
  <si>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</si>
  <si>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</si>
  <si>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</si>
  <si>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</si>
  <si>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</si>
  <si>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</si>
  <si>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</si>
  <si>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</si>
  <si>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</si>
  <si>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</si>
  <si>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</si>
  <si>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</si>
  <si>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</si>
  <si>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</si>
  <si>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</si>
  <si>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</si>
  <si>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</si>
  <si>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</si>
  <si>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</si>
  <si>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</si>
  <si>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</si>
  <si>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</si>
  <si>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</si>
  <si>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</si>
  <si>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</si>
  <si>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</si>
  <si>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</si>
  <si>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</si>
  <si>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</si>
  <si>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</si>
  <si>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</si>
  <si>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</si>
  <si>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</si>
  <si>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</si>
  <si>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</si>
  <si>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</si>
  <si>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</si>
  <si>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</si>
  <si>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</si>
  <si>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</si>
  <si>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</si>
  <si>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</si>
  <si>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</si>
  <si>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</si>
  <si>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</si>
  <si>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</si>
  <si>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</si>
  <si>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</si>
  <si>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</si>
  <si>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</si>
  <si>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</si>
  <si>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</si>
  <si>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</si>
  <si>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</si>
  <si>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</si>
  <si>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</si>
  <si>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</si>
  <si>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</si>
  <si>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</si>
  <si>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</si>
  <si>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</si>
  <si>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</si>
  <si>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</si>
  <si>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</si>
  <si>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</si>
  <si>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</si>
  <si>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</si>
  <si>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</si>
  <si>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</si>
  <si>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</si>
  <si>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</si>
  <si>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</si>
  <si>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</si>
  <si>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</si>
  <si>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</si>
  <si>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</si>
  <si>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</si>
  <si>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</si>
  <si>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</si>
  <si>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</si>
  <si>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</si>
  <si>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</si>
  <si>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</si>
  <si>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</si>
  <si>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</si>
  <si>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</si>
  <si>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</si>
  <si>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</si>
  <si>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</si>
  <si>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</si>
  <si>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</si>
  <si>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</si>
  <si>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</si>
  <si>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</si>
  <si>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</si>
  <si>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</si>
  <si>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</si>
  <si>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</si>
  <si>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</si>
  <si>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</si>
  <si>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</si>
  <si>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</si>
  <si>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</si>
  <si>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</si>
  <si>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</si>
  <si>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</si>
  <si>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</si>
  <si>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</si>
  <si>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</si>
  <si>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</si>
  <si>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</si>
  <si>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</si>
  <si>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</si>
  <si>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</si>
  <si>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</si>
  <si>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</si>
  <si>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</si>
  <si>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</si>
  <si>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</si>
  <si>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</si>
  <si>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</si>
  <si>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</si>
  <si>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</si>
  <si>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</si>
  <si>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</si>
  <si>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</si>
  <si>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</si>
  <si>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</si>
  <si>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</si>
  <si>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</si>
  <si>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</si>
  <si>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</si>
  <si>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</si>
  <si>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</si>
  <si>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</si>
  <si>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</si>
  <si>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</si>
  <si>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</si>
  <si>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</si>
  <si>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</si>
  <si>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</si>
  <si>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</si>
  <si>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</si>
  <si>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</si>
  <si>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</si>
  <si>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</si>
  <si>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</si>
  <si>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</si>
  <si>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</si>
  <si>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</si>
  <si>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</si>
  <si>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</si>
  <si>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</si>
  <si>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</si>
  <si>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</si>
  <si>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</si>
  <si>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</si>
  <si>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</si>
  <si>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</si>
  <si>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</si>
  <si>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</si>
  <si>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</si>
  <si>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</si>
  <si>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</si>
  <si>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</si>
  <si>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</si>
  <si>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</si>
  <si>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</si>
  <si>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</si>
  <si>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</si>
  <si>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</si>
  <si>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</si>
  <si>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</si>
  <si>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</si>
  <si>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</si>
  <si>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</si>
  <si>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</si>
  <si>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</si>
  <si>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</si>
  <si>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</si>
  <si>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</si>
  <si>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</si>
  <si>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</si>
  <si>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</si>
  <si>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</si>
  <si>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</si>
  <si>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</si>
  <si>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</si>
  <si>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</si>
  <si>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</si>
  <si>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</si>
  <si>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</si>
  <si>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</si>
  <si>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</si>
  <si>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</si>
  <si>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</si>
  <si>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</si>
  <si>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</si>
  <si>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</si>
  <si>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</si>
  <si>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</si>
  <si>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</si>
  <si>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</si>
  <si>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</si>
  <si>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</si>
  <si>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</si>
  <si>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</si>
  <si>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</si>
  <si>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</si>
  <si>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</si>
  <si>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</si>
  <si>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</si>
  <si>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</si>
  <si>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</si>
  <si>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</si>
  <si>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</si>
  <si>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</si>
  <si>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</si>
  <si>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</si>
  <si>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</si>
  <si>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</si>
  <si>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</si>
  <si>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</si>
  <si>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</si>
  <si>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</si>
  <si>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</si>
  <si>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</si>
  <si>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</si>
  <si>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</si>
  <si>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</si>
  <si>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</si>
  <si>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</si>
  <si>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</si>
  <si>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</si>
  <si>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</si>
  <si>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</si>
  <si>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</si>
  <si>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</si>
  <si>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</si>
  <si>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</si>
  <si>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</si>
  <si>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</si>
  <si>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</si>
  <si>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</si>
  <si>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</si>
  <si>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</si>
  <si>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</si>
  <si>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</si>
  <si>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</si>
  <si>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</si>
  <si>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</si>
  <si>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</si>
  <si>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</si>
  <si>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</si>
  <si>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</si>
  <si>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</si>
  <si>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</si>
  <si>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</si>
  <si>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</si>
  <si>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</si>
  <si>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</si>
  <si>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</si>
  <si>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</si>
  <si>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</si>
  <si>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</si>
  <si>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</si>
  <si>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</si>
  <si>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</si>
  <si>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</si>
  <si>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</si>
  <si>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</si>
  <si>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</si>
  <si>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</si>
  <si>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</si>
  <si>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</si>
  <si>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</si>
  <si>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</si>
  <si>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</si>
  <si>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</si>
  <si>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</si>
  <si>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</si>
  <si>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</si>
  <si>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</si>
  <si>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</si>
  <si>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</si>
  <si>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</si>
  <si>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</si>
  <si>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</si>
  <si>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</si>
  <si>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</si>
  <si>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</si>
  <si>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</si>
  <si>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</si>
  <si>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</si>
  <si>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</si>
  <si>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</si>
  <si>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</si>
  <si>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</si>
  <si>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</si>
  <si>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</si>
  <si>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</si>
  <si>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</si>
  <si>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</si>
  <si>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</si>
  <si>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</si>
  <si>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</si>
  <si>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</si>
  <si>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</si>
  <si>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</si>
  <si>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</si>
  <si>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</si>
  <si>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</si>
  <si>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</si>
  <si>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</si>
  <si>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</si>
  <si>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</si>
  <si>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</si>
  <si>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</si>
  <si>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</si>
  <si>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</si>
  <si>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</si>
  <si>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</si>
  <si>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</si>
  <si>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</si>
  <si>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</si>
  <si>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</si>
  <si>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</si>
  <si>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</si>
  <si>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</si>
  <si>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</si>
  <si>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</si>
  <si>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</si>
  <si>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</si>
  <si>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</si>
  <si>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</si>
  <si>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</si>
  <si>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</si>
  <si>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</si>
  <si>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</si>
  <si>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</si>
  <si>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</si>
  <si>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</si>
  <si>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</si>
  <si>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</si>
  <si>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</si>
  <si>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</si>
  <si>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</si>
  <si>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</si>
  <si>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</si>
  <si>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</si>
  <si>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</si>
  <si>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</si>
  <si>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</si>
  <si>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</si>
  <si>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</si>
  <si>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</si>
  <si>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</si>
  <si>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</si>
  <si>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</si>
  <si>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</si>
  <si>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</si>
  <si>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</si>
  <si>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</si>
  <si>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</si>
  <si>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</si>
  <si>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</si>
  <si>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</si>
  <si>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</si>
  <si>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</si>
  <si>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</si>
  <si>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</si>
  <si>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</si>
  <si>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</si>
  <si>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</si>
  <si>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</si>
  <si>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</si>
  <si>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</si>
  <si>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</si>
  <si>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</si>
  <si>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</si>
  <si>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</si>
  <si>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</si>
  <si>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</si>
  <si>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</si>
  <si>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</si>
  <si>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</si>
  <si>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</si>
  <si>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</si>
  <si>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</si>
  <si>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</si>
  <si>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</si>
  <si>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</si>
  <si>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</si>
  <si>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</si>
  <si>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</si>
  <si>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</si>
  <si>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</si>
  <si>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</si>
  <si>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</si>
  <si>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</si>
  <si>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</si>
  <si>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</si>
  <si>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</si>
  <si>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</si>
  <si>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</si>
  <si>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</si>
  <si>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</si>
  <si>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</si>
  <si>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</si>
  <si>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</si>
  <si>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</si>
  <si>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</si>
  <si>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</si>
  <si>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</si>
  <si>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</si>
  <si>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</si>
  <si>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</si>
  <si>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</si>
  <si>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</si>
  <si>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</si>
  <si>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</si>
  <si>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</si>
  <si>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</si>
  <si>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</si>
  <si>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</si>
  <si>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</si>
  <si>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</si>
  <si>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</si>
  <si>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</si>
  <si>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</si>
  <si>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</si>
  <si>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</si>
  <si>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</si>
  <si>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</si>
  <si>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</si>
  <si>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</si>
  <si>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</si>
  <si>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</si>
  <si>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</si>
  <si>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</si>
  <si>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</si>
  <si>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</si>
  <si>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</si>
  <si>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</si>
  <si>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</si>
  <si>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</si>
  <si>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</si>
  <si>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</si>
  <si>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</si>
  <si>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</si>
  <si>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</si>
  <si>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</si>
  <si>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</si>
  <si>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</si>
  <si>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</si>
  <si>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</si>
  <si>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</si>
  <si>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</si>
  <si>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</si>
  <si>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</si>
  <si>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</si>
  <si>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</si>
  <si>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</si>
  <si>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</si>
  <si>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</si>
  <si>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</si>
  <si>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</si>
  <si>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</si>
  <si>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</si>
  <si>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</si>
  <si>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</si>
  <si>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</si>
  <si>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</si>
  <si>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</si>
  <si>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</si>
  <si>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</si>
  <si>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</si>
  <si>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</si>
  <si>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</si>
  <si>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</si>
  <si>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</si>
  <si>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</si>
  <si>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</si>
  <si>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</si>
  <si>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</si>
  <si>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</si>
  <si>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</si>
  <si>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</si>
  <si>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</si>
  <si>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</si>
  <si>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</si>
  <si>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</si>
  <si>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</si>
  <si>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</si>
  <si>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</si>
  <si>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</si>
  <si>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</si>
  <si>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</si>
  <si>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</si>
  <si>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</si>
  <si>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</si>
  <si>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</si>
  <si>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</si>
  <si>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</si>
  <si>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</si>
  <si>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</si>
  <si>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</si>
  <si>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</si>
  <si>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</si>
  <si>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</si>
  <si>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</si>
  <si>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</si>
  <si>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</si>
  <si>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</si>
  <si>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</si>
  <si>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</si>
  <si>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</si>
  <si>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</si>
  <si>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</si>
  <si>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</si>
  <si>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</si>
  <si>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</si>
  <si>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</si>
  <si>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</si>
  <si>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</si>
  <si>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</si>
  <si>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</si>
  <si>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</si>
  <si>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</si>
  <si>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</si>
  <si>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</si>
  <si>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</si>
  <si>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</si>
  <si>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</si>
  <si>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</si>
  <si>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</si>
  <si>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</si>
  <si>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</si>
  <si>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</si>
  <si>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</si>
  <si>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</si>
  <si>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</si>
  <si>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</si>
  <si>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</si>
  <si>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</si>
  <si>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</si>
  <si>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</si>
  <si>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</si>
  <si>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</si>
  <si>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</si>
  <si>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</si>
  <si>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</si>
  <si>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</si>
  <si>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</si>
  <si>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</si>
  <si>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</si>
  <si>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</si>
  <si>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</si>
  <si>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</si>
  <si>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</si>
  <si>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</si>
  <si>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</si>
  <si>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</si>
  <si>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</si>
  <si>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</si>
  <si>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</si>
  <si>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</si>
  <si>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</si>
  <si>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</si>
  <si>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</si>
  <si>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</si>
  <si>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</si>
  <si>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</si>
  <si>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</si>
  <si>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</si>
  <si>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</si>
  <si>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</si>
  <si>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</si>
  <si>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</si>
  <si>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</si>
  <si>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</si>
  <si>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</si>
  <si>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</si>
  <si>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</si>
  <si>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</si>
  <si>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</si>
  <si>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</si>
  <si>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</si>
  <si>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</si>
  <si>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</si>
  <si>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</si>
  <si>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</si>
  <si>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</si>
  <si>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</si>
  <si>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</si>
  <si>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</si>
  <si>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</si>
  <si>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</si>
  <si>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</si>
  <si>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</si>
  <si>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</si>
  <si>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</si>
  <si>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</si>
  <si>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</si>
  <si>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</si>
  <si>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</si>
  <si>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</si>
  <si>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</si>
  <si>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</si>
  <si>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</si>
  <si>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</si>
  <si>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</si>
  <si>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</si>
  <si>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</si>
  <si>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</si>
  <si>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</si>
  <si>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</si>
  <si>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</si>
  <si>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</si>
  <si>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</si>
  <si>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</si>
  <si>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</si>
  <si>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</si>
  <si>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</si>
  <si>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</si>
  <si>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</si>
  <si>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</si>
  <si>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</si>
  <si>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</si>
  <si>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</si>
  <si>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</si>
  <si>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</si>
  <si>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</si>
  <si>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</si>
  <si>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</si>
  <si>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</si>
  <si>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</si>
  <si>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</si>
  <si>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</si>
  <si>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</si>
  <si>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</si>
  <si>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</si>
  <si>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</si>
  <si>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</si>
  <si>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</si>
  <si>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</si>
  <si>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</si>
  <si>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</si>
  <si>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</si>
  <si>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</si>
  <si>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</si>
  <si>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</si>
  <si>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</si>
  <si>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</si>
  <si>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</si>
  <si>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</si>
  <si>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</si>
  <si>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</si>
  <si>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</si>
  <si>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</si>
  <si>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</si>
  <si>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</si>
  <si>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</si>
  <si>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</si>
  <si>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</si>
  <si>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</si>
  <si>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</si>
  <si>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</si>
  <si>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</si>
  <si>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</si>
  <si>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</si>
  <si>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</si>
  <si>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</si>
  <si>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</si>
  <si>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</si>
  <si>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</si>
  <si>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</si>
  <si>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</si>
  <si>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</si>
  <si>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</si>
  <si>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</si>
  <si>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</si>
  <si>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</si>
  <si>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</si>
  <si>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</si>
  <si>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</si>
  <si>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</si>
  <si>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</si>
  <si>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</si>
  <si>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</si>
  <si>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</si>
  <si>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</si>
  <si>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</si>
  <si>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</si>
  <si>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</si>
  <si>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</si>
  <si>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</si>
  <si>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</si>
  <si>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</si>
  <si>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</si>
  <si>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</si>
  <si>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</si>
  <si>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</si>
  <si>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</si>
  <si>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</si>
  <si>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</si>
  <si>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</si>
  <si>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</si>
  <si>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</si>
  <si>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</si>
  <si>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</si>
  <si>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</si>
  <si>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</si>
  <si>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</si>
  <si>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</si>
  <si>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</si>
  <si>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</si>
  <si>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</si>
  <si>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</si>
  <si>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</si>
  <si>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</si>
  <si>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</si>
  <si>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</si>
  <si>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</si>
  <si>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</si>
  <si>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</si>
  <si>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</si>
  <si>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</si>
  <si>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</si>
  <si>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</si>
  <si>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</si>
  <si>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</si>
  <si>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</si>
  <si>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</si>
  <si>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</si>
  <si>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</si>
  <si>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</si>
  <si>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</si>
  <si>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</si>
  <si>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</si>
  <si>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</si>
  <si>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</si>
  <si>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</si>
  <si>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</si>
  <si>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</si>
  <si>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</si>
  <si>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</si>
  <si>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</si>
  <si>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</si>
  <si>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</si>
  <si>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</si>
  <si>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</si>
  <si>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</si>
  <si>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</si>
  <si>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</si>
  <si>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</si>
  <si>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</si>
  <si>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</si>
  <si>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</si>
  <si>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</si>
  <si>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</si>
  <si>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</si>
  <si>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</si>
  <si>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</si>
  <si>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</si>
  <si>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</si>
  <si>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</si>
  <si>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</si>
  <si>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</si>
  <si>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</si>
  <si>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</si>
  <si>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</si>
  <si>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</si>
  <si>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</si>
  <si>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</si>
  <si>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</si>
  <si>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</si>
  <si>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</si>
  <si>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</si>
  <si>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</si>
  <si>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</si>
  <si>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</si>
  <si>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</si>
  <si>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</si>
  <si>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</si>
  <si>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</si>
  <si>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</si>
  <si>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</si>
  <si>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</si>
  <si>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</si>
  <si>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</si>
  <si>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</si>
  <si>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</si>
  <si>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</si>
  <si>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</si>
  <si>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</si>
  <si>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</si>
  <si>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</si>
  <si>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</si>
  <si>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</si>
  <si>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</si>
  <si>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</si>
  <si>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</si>
  <si>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</si>
  <si>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</si>
  <si>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</si>
  <si>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</si>
  <si>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</si>
  <si>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</si>
  <si>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</si>
  <si>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</si>
  <si>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</si>
  <si>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</si>
  <si>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</si>
  <si>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</si>
  <si>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</si>
  <si>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</si>
  <si>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</si>
  <si>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</si>
  <si>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</si>
  <si>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</si>
  <si>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</si>
  <si>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</si>
  <si>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</si>
  <si>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</si>
  <si>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</si>
  <si>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</si>
  <si>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</si>
  <si>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</si>
  <si>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</si>
  <si>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</si>
  <si>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</si>
  <si>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</si>
  <si>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</si>
  <si>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</si>
  <si>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</si>
  <si>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</si>
  <si>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</si>
  <si>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</si>
  <si>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</si>
  <si>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</si>
  <si>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</si>
  <si>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</si>
  <si>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</si>
  <si>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</si>
  <si>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</si>
  <si>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</si>
  <si>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</si>
  <si>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</si>
  <si>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</si>
  <si>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</si>
  <si>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</si>
  <si>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</si>
  <si>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</si>
  <si>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</si>
  <si>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</si>
  <si>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</si>
  <si>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</si>
  <si>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</si>
  <si>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</si>
  <si>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</si>
  <si>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</si>
  <si>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</si>
  <si>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</si>
  <si>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</si>
  <si>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</si>
  <si>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</si>
  <si>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</si>
  <si>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</si>
  <si>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</si>
  <si>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</si>
  <si>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</si>
  <si>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</si>
  <si>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</si>
  <si>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</si>
  <si>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</si>
  <si>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</si>
  <si>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</si>
  <si>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</si>
  <si>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</si>
  <si>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</si>
  <si>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</si>
  <si>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</si>
  <si>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</si>
  <si>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</si>
  <si>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</si>
  <si>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</si>
  <si>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</si>
  <si>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</si>
  <si>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</si>
  <si>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</si>
  <si>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</si>
  <si>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</si>
  <si>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</si>
  <si>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</si>
  <si>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</si>
  <si>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</si>
  <si>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</si>
  <si>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</si>
  <si>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</si>
  <si>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</si>
  <si>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</si>
  <si>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</si>
  <si>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</si>
  <si>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</si>
  <si>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</si>
  <si>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</si>
  <si>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</si>
  <si>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</si>
  <si>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</si>
  <si>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</si>
  <si>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</si>
  <si>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</si>
  <si>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</si>
  <si>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</si>
  <si>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</si>
  <si>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</si>
  <si>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</si>
  <si>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</si>
  <si>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</si>
  <si>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</si>
  <si>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</si>
  <si>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</si>
  <si>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</si>
  <si>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</si>
  <si>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</si>
  <si>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</si>
  <si>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</si>
  <si>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</si>
  <si>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</si>
  <si>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</si>
  <si>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</si>
  <si>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</si>
  <si>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</si>
  <si>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</si>
  <si>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</si>
  <si>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</si>
  <si>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</si>
  <si>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</si>
  <si>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</si>
  <si>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</si>
  <si>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</si>
  <si>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</si>
  <si>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</si>
  <si>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</si>
  <si>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</si>
  <si>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</si>
  <si>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</si>
  <si>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</si>
  <si>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</si>
  <si>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</si>
  <si>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</si>
  <si>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</si>
  <si>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</si>
  <si>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</si>
  <si>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</si>
  <si>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</si>
  <si>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</si>
  <si>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</si>
  <si>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</si>
  <si>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</si>
  <si>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</si>
  <si>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</si>
  <si>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</si>
  <si>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</si>
  <si>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</si>
  <si>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</si>
  <si>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</si>
  <si>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</si>
  <si>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</si>
  <si>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</si>
  <si>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</si>
  <si>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</si>
  <si>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</si>
  <si>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</si>
  <si>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</si>
  <si>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</si>
  <si>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</si>
  <si>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</si>
  <si>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</si>
  <si>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</si>
  <si>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</si>
  <si>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</si>
  <si>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</si>
  <si>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</si>
  <si>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</si>
  <si>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</si>
  <si>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</si>
  <si>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</si>
  <si>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</si>
  <si>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</si>
  <si>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</si>
  <si>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</si>
  <si>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</si>
  <si>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</si>
  <si>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</si>
  <si>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</si>
  <si>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</si>
  <si>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</si>
  <si>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</si>
  <si>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</si>
  <si>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</si>
  <si>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</si>
  <si>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</si>
  <si>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</si>
  <si>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</si>
  <si>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</si>
  <si>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</si>
  <si>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</si>
  <si>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</si>
  <si>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</si>
  <si>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</si>
  <si>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</si>
  <si>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</si>
  <si>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</si>
  <si>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</si>
  <si>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</si>
  <si>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</si>
  <si>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</si>
  <si>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</si>
  <si>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</si>
  <si>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</si>
  <si>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</si>
  <si>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</si>
  <si>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</si>
  <si>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</si>
  <si>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</si>
  <si>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</si>
  <si>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</si>
  <si>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</si>
  <si>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</si>
  <si>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</si>
  <si>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</si>
  <si>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</si>
  <si>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</si>
  <si>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</si>
  <si>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</si>
  <si>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</si>
  <si>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</si>
  <si>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</si>
  <si>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</si>
  <si>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</si>
  <si>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</si>
  <si>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</si>
  <si>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</si>
  <si>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</si>
  <si>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</si>
  <si>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</si>
  <si>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</si>
  <si>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</si>
  <si>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</si>
  <si>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</si>
  <si>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</si>
  <si>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</si>
  <si>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</si>
  <si>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</si>
  <si>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</si>
  <si>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</si>
  <si>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</si>
  <si>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</si>
  <si>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</si>
  <si>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</si>
  <si>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</si>
  <si>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</si>
  <si>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</si>
  <si>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</si>
  <si>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</si>
  <si>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</si>
  <si>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</si>
  <si>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</si>
  <si>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</si>
  <si>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</si>
  <si>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</si>
  <si>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</si>
  <si>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</si>
  <si>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</si>
  <si>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</si>
  <si>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</si>
  <si>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</si>
  <si>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</si>
  <si>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</si>
  <si>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</si>
  <si>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</si>
  <si>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</si>
  <si>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</si>
  <si>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</si>
  <si>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</si>
  <si>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</si>
  <si>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</si>
  <si>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</si>
  <si>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</si>
  <si>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</si>
  <si>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</si>
  <si>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</si>
  <si>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</si>
  <si>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</si>
  <si>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</si>
  <si>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</si>
  <si>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</si>
  <si>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</si>
  <si>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</si>
  <si>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</si>
  <si>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</si>
  <si>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</si>
  <si>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</si>
  <si>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</si>
  <si>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</si>
  <si>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</si>
  <si>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</si>
  <si>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</si>
  <si>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</si>
  <si>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</si>
  <si>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</si>
  <si>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</si>
  <si>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</si>
  <si>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</si>
  <si>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</si>
  <si>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</si>
  <si>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</si>
  <si>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</si>
  <si>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</si>
  <si>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</si>
  <si>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</si>
  <si>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</si>
  <si>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</si>
  <si>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</si>
  <si>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</si>
  <si>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</si>
  <si>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</si>
  <si>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</si>
  <si>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</si>
  <si>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</si>
  <si>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</si>
  <si>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</si>
  <si>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</si>
  <si>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</si>
  <si>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</si>
  <si>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</si>
  <si>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</si>
  <si>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</si>
  <si>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</si>
  <si>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</si>
  <si>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</si>
  <si>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</si>
  <si>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</si>
  <si>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</si>
  <si>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</si>
  <si>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</si>
  <si>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</si>
  <si>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</si>
  <si>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</si>
  <si>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</si>
  <si>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</si>
  <si>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</si>
  <si>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</si>
  <si>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</si>
  <si>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</si>
  <si>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</si>
  <si>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</si>
  <si>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</si>
  <si>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</si>
  <si>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</si>
  <si>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</si>
  <si>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</si>
  <si>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</si>
  <si>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</si>
  <si>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</si>
  <si>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</si>
  <si>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</si>
  <si>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</si>
  <si>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</si>
  <si>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</si>
  <si>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</si>
  <si>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</si>
  <si>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</si>
  <si>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</si>
  <si>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</si>
  <si>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</si>
  <si>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</si>
  <si>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</si>
  <si>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</si>
  <si>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</si>
  <si>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</si>
  <si>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</si>
  <si>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</si>
  <si>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</si>
  <si>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</si>
  <si>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</si>
  <si>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</si>
  <si>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</si>
  <si>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</si>
  <si>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</si>
  <si>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</si>
  <si>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</si>
  <si>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</si>
  <si>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</si>
  <si>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</si>
  <si>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</si>
  <si>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</si>
  <si>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</si>
  <si>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</si>
  <si>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</si>
  <si>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</si>
  <si>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</si>
  <si>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</si>
  <si>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</si>
  <si>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</si>
  <si>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</si>
  <si>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</si>
  <si>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</si>
  <si>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</si>
  <si>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</si>
  <si>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</si>
  <si>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</si>
  <si>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</si>
  <si>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</si>
  <si>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</si>
  <si>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</si>
  <si>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</si>
  <si>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</si>
  <si>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</si>
  <si>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</si>
  <si>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</si>
  <si>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</si>
  <si>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</si>
  <si>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</si>
  <si>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</si>
  <si>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</si>
  <si>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</si>
  <si>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</si>
  <si>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</si>
  <si>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</si>
  <si>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</si>
  <si>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</si>
  <si>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</si>
  <si>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</si>
  <si>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</si>
  <si>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</si>
  <si>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</si>
  <si>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</si>
  <si>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</si>
  <si>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</si>
  <si>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</si>
  <si>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</si>
  <si>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</si>
  <si>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</si>
  <si>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</si>
  <si>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</si>
  <si>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</si>
  <si>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</si>
  <si>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</si>
  <si>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</si>
  <si>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</si>
  <si>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</si>
  <si>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</si>
  <si>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</si>
  <si>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</si>
  <si>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</si>
  <si>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</si>
  <si>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</si>
  <si>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</si>
  <si>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</si>
  <si>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</si>
  <si>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</si>
  <si>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</si>
  <si>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</si>
  <si>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</si>
  <si>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</si>
  <si>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</si>
  <si>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</si>
  <si>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</si>
  <si>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</si>
  <si>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</si>
  <si>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</si>
  <si>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</si>
  <si>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</si>
  <si>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</si>
  <si>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</si>
  <si>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</si>
  <si>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</si>
  <si>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</si>
  <si>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</si>
  <si>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</si>
  <si>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</si>
  <si>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</si>
  <si>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</si>
  <si>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</si>
  <si>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</si>
  <si>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</si>
  <si>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</si>
  <si>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</si>
  <si>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</si>
  <si>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</si>
  <si>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</si>
  <si>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</si>
  <si>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</si>
  <si>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</si>
  <si>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</si>
  <si>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</si>
  <si>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</si>
  <si>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</si>
  <si>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</si>
  <si>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</si>
  <si>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</si>
  <si>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</si>
  <si>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</si>
  <si>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</si>
  <si>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</si>
  <si>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</si>
  <si>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</si>
  <si>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</si>
  <si>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</si>
  <si>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</si>
  <si>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</si>
  <si>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</si>
  <si>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</si>
  <si>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</si>
  <si>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</si>
  <si>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</si>
  <si>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</si>
  <si>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</si>
  <si>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</si>
  <si>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</si>
  <si>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</si>
  <si>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</si>
  <si>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</si>
  <si>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</si>
  <si>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</si>
  <si>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</si>
  <si>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</si>
  <si>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</si>
  <si>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</si>
  <si>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</si>
  <si>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</si>
  <si>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</si>
  <si>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</si>
  <si>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</si>
  <si>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</si>
  <si>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</si>
  <si>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</si>
  <si>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</si>
  <si>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</si>
  <si>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</si>
  <si>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</si>
  <si>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</si>
  <si>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</si>
  <si>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</si>
  <si>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</si>
  <si>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</si>
  <si>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</si>
  <si>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</si>
  <si>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</si>
  <si>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</si>
  <si>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</si>
  <si>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</si>
  <si>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</si>
  <si>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</si>
  <si>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</si>
  <si>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</si>
  <si>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</si>
  <si>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</si>
  <si>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</si>
  <si>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</si>
  <si>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</si>
  <si>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</si>
  <si>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</si>
  <si>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</si>
  <si>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</si>
  <si>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</si>
  <si>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</si>
  <si>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</si>
  <si>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</si>
  <si>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</si>
  <si>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</si>
  <si>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</si>
  <si>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</si>
  <si>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</si>
  <si>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</si>
  <si>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</si>
  <si>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</si>
  <si>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</si>
  <si>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</si>
  <si>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</si>
  <si>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</si>
  <si>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</si>
  <si>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</si>
  <si>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</si>
  <si>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</si>
  <si>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</si>
  <si>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</si>
  <si>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</si>
  <si>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</si>
  <si>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</si>
  <si>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</si>
  <si>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</si>
  <si>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</si>
  <si>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</si>
  <si>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</si>
  <si>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</si>
  <si>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</si>
  <si>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</si>
  <si>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</si>
  <si>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</si>
  <si>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</si>
  <si>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</si>
  <si>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</si>
  <si>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</si>
  <si>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</si>
  <si>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</si>
  <si>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</si>
  <si>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</si>
  <si>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</si>
  <si>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</si>
  <si>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05063950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</si>
  <si>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</si>
  <si>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</si>
  <si>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</si>
  <si>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AUTHRE</t>
  </si>
  <si>
    <t xml:space="preserve">NOM_PRELEV_DETERM</t>
  </si>
  <si>
    <t xml:space="preserve">EUROFINS Hydrobiologie FRANCE</t>
  </si>
  <si>
    <t xml:space="preserve">LB_STATION</t>
  </si>
  <si>
    <t xml:space="preserve">L'AUTHRE A JUSSAC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</si>
  <si>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</si>
  <si>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655002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</si>
  <si>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</si>
  <si>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</si>
  <si>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6432994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</si>
  <si>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</si>
  <si>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20RV00035-049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</si>
  <si>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</si>
  <si>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654894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</si>
  <si>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</si>
  <si>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6432984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</si>
  <si>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</si>
  <si>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</si>
  <si>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</si>
  <si>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</si>
  <si>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</si>
  <si>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</si>
  <si>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</si>
  <si>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</si>
  <si>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</si>
  <si>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</si>
  <si>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</si>
  <si>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</si>
  <si>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</si>
  <si>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</si>
  <si>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</si>
  <si>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</si>
  <si>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</si>
  <si>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</si>
  <si>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</si>
  <si>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</si>
  <si>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</si>
  <si>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</si>
  <si>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</si>
  <si>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</si>
  <si>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</si>
  <si>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</si>
  <si>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</si>
  <si>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</si>
  <si>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</si>
  <si>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</si>
  <si>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</si>
  <si>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</si>
  <si>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</si>
  <si>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</si>
  <si>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</si>
  <si>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</si>
  <si>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</si>
  <si>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</si>
  <si>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</si>
  <si>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</si>
  <si>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</si>
  <si>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</si>
  <si>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</si>
  <si>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</si>
  <si>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</si>
  <si>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</si>
  <si>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</si>
  <si>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</si>
  <si>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</si>
  <si>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</si>
  <si>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</si>
  <si>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</si>
  <si>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</si>
  <si>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</si>
  <si>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</si>
  <si>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</si>
  <si>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</si>
  <si>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</si>
  <si>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</si>
  <si>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</si>
  <si>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</si>
  <si>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</si>
  <si>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</si>
  <si>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</si>
  <si>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</si>
  <si>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</si>
  <si>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</si>
  <si>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</si>
  <si>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</si>
  <si>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</si>
  <si>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</si>
  <si>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</si>
  <si>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</si>
  <si>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</si>
  <si>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</si>
  <si>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</si>
  <si>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&lt; 2019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</si>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</sst>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E16" activeCellId="0" sqref="E16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44042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655002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6432994</v>
      </c>
    </row>
    <row r="19" customFormat="false" ht="15" hidden="false" customHeight="false" outlineLevel="0" collapsed="false">
      <c r="A19" s="34" t="s">
        <v>5201</v>
      </c>
      <c r="B19" s="40" t="n">
        <v>631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7.7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38</v>
      </c>
      <c r="D35" s="53" t="s">
        <v>5220</v>
      </c>
      <c r="E35" s="54" t="n">
        <v>62</v>
      </c>
    </row>
    <row r="36" s="57" customFormat="true" ht="15" hidden="false" customHeight="true" outlineLevel="0" collapsed="false">
      <c r="A36" s="55" t="s">
        <v>5221</v>
      </c>
      <c r="B36" s="35" t="n">
        <v>39</v>
      </c>
      <c r="C36" s="51"/>
      <c r="D36" s="56" t="s">
        <v>5222</v>
      </c>
      <c r="E36" s="35" t="n">
        <v>61</v>
      </c>
    </row>
    <row r="37" s="57" customFormat="true" ht="15" hidden="false" customHeight="true" outlineLevel="0" collapsed="false">
      <c r="A37" s="55" t="s">
        <v>5223</v>
      </c>
      <c r="B37" s="35" t="n">
        <v>7.4</v>
      </c>
      <c r="C37" s="51"/>
      <c r="D37" s="56" t="s">
        <v>5224</v>
      </c>
      <c r="E37" s="35" t="n">
        <v>7.9</v>
      </c>
    </row>
    <row r="38" s="57" customFormat="true" ht="15" hidden="false" customHeight="true" outlineLevel="0" collapsed="false">
      <c r="A38" s="55" t="s">
        <v>5225</v>
      </c>
      <c r="B38" s="35" t="n">
        <v>40</v>
      </c>
      <c r="C38" s="51"/>
      <c r="D38" s="56" t="s">
        <v>5225</v>
      </c>
      <c r="E38" s="35" t="n">
        <v>10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 t="n">
        <v>5</v>
      </c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3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3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4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 t="n">
        <v>3</v>
      </c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5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3</v>
      </c>
    </row>
    <row r="67" s="17" customFormat="true" ht="15" hidden="false" customHeight="false" outlineLevel="0" collapsed="false">
      <c r="A67" s="34" t="s">
        <v>5250</v>
      </c>
      <c r="B67" s="62" t="n">
        <v>5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3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/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 t="n">
        <v>4</v>
      </c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 t="n">
        <v>4</v>
      </c>
    </row>
    <row r="75" s="17" customFormat="true" ht="15" hidden="false" customHeight="false" outlineLevel="0" collapsed="false">
      <c r="A75" s="34" t="s">
        <v>5256</v>
      </c>
      <c r="B75" s="62" t="n">
        <v>3</v>
      </c>
      <c r="C75" s="51"/>
      <c r="D75" s="26" t="s">
        <v>5256</v>
      </c>
      <c r="E75" s="62" t="n">
        <v>3</v>
      </c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 t="n">
        <v>2</v>
      </c>
    </row>
    <row r="77" s="17" customFormat="true" ht="15" hidden="false" customHeight="false" outlineLevel="0" collapsed="false">
      <c r="A77" s="34" t="s">
        <v>5258</v>
      </c>
      <c r="B77" s="62" t="n">
        <v>2</v>
      </c>
      <c r="C77" s="51"/>
      <c r="D77" s="26" t="s">
        <v>5258</v>
      </c>
      <c r="E77" s="62" t="n">
        <v>2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 t="n">
        <v>5</v>
      </c>
    </row>
    <row r="82" s="17" customFormat="true" ht="15" hidden="false" customHeight="false" outlineLevel="0" collapsed="false">
      <c r="A82" s="34" t="s">
        <v>5261</v>
      </c>
      <c r="B82" s="62" t="n">
        <v>2</v>
      </c>
      <c r="C82" s="51"/>
      <c r="D82" s="26" t="s">
        <v>5261</v>
      </c>
      <c r="E82" s="62" t="n">
        <v>2</v>
      </c>
    </row>
    <row r="83" s="17" customFormat="true" ht="15" hidden="false" customHeight="false" outlineLevel="0" collapsed="false">
      <c r="A83" s="34" t="s">
        <v>5262</v>
      </c>
      <c r="B83" s="62" t="n">
        <v>5</v>
      </c>
      <c r="C83" s="51"/>
      <c r="D83" s="26" t="s">
        <v>5262</v>
      </c>
      <c r="E83" s="62" t="n">
        <v>2</v>
      </c>
    </row>
    <row r="84" s="17" customFormat="true" ht="15" hidden="false" customHeight="false" outlineLevel="0" collapsed="false">
      <c r="A84" s="34" t="s">
        <v>5263</v>
      </c>
      <c r="B84" s="62" t="n">
        <v>2</v>
      </c>
      <c r="C84" s="51"/>
      <c r="D84" s="26" t="s">
        <v>5263</v>
      </c>
      <c r="E84" s="62" t="n">
        <v>2</v>
      </c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 t="n">
        <v>2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 t="n">
        <v>2</v>
      </c>
      <c r="C87" s="51"/>
      <c r="D87" s="26" t="s">
        <v>5266</v>
      </c>
      <c r="E87" s="62" t="n">
        <v>2</v>
      </c>
    </row>
    <row r="88" s="17" customFormat="true" ht="15" hidden="false" customHeight="false" outlineLevel="0" collapsed="false">
      <c r="A88" s="34" t="s">
        <v>5267</v>
      </c>
      <c r="B88" s="62" t="n">
        <v>1</v>
      </c>
      <c r="C88" s="51"/>
      <c r="D88" s="26" t="s">
        <v>5267</v>
      </c>
      <c r="E88" s="62" t="n">
        <v>1</v>
      </c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2206</v>
      </c>
      <c r="B97" s="79" t="str">
        <f aca="false">IF(A97="NEWCOD",IF(ISBLANK(G97),"renseigner le champ 'Nouveau taxon'",G97),VLOOKUP(A97,'Ref Taxo'!A:B,2,0))</f>
        <v>Hildenbrandia rivularis</v>
      </c>
      <c r="C97" s="80" t="n">
        <f aca="false">IF(A97="NEWCOD",IF(ISBLANK(H97),"NoCod",H97),VLOOKUP(A97,'Ref Taxo'!A:D,4,0))</f>
        <v>9789</v>
      </c>
      <c r="D97" s="81" t="n">
        <v>0.4</v>
      </c>
      <c r="E97" s="82" t="n">
        <v>0.25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2095</v>
      </c>
      <c r="B98" s="79" t="str">
        <f aca="false">IF(A98="NEWCOD",IF(ISBLANK(G98),"renseigner le champ 'Nouveau taxon'",G98),VLOOKUP(A98,'Ref Taxo'!A:B,2,0))</f>
        <v>Gongrosira</v>
      </c>
      <c r="C98" s="80" t="n">
        <f aca="false">IF(A98="NEWCOD",IF(ISBLANK(H98),"NoCod",H98),VLOOKUP(A98,'Ref Taxo'!A:D,4,0))</f>
        <v>30105</v>
      </c>
      <c r="D98" s="81" t="n">
        <v>0.02</v>
      </c>
      <c r="E98" s="82" t="n">
        <v>0.01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388</v>
      </c>
      <c r="B99" s="79" t="str">
        <f aca="false">IF(A99="NEWCOD",IF(ISBLANK(G99),"renseigner le champ 'Nouveau taxon'",G99),VLOOKUP(A99,'Ref Taxo'!A:B,2,0))</f>
        <v>Batrachospermum</v>
      </c>
      <c r="C99" s="80" t="n">
        <f aca="false">IF(A99="NEWCOD",IF(ISBLANK(H99),"NoCod",H99),VLOOKUP(A99,'Ref Taxo'!A:D,4,0))</f>
        <v>1155</v>
      </c>
      <c r="D99" s="81" t="n">
        <v>0.01</v>
      </c>
      <c r="E99" s="82" t="n">
        <v>0.01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5040</v>
      </c>
      <c r="B100" s="79" t="str">
        <f aca="false">IF(A100="NEWCOD",IF(ISBLANK(G100),"renseigner le champ 'Nouveau taxon'",G100),VLOOKUP(A100,'Ref Taxo'!A:B,2,0))</f>
        <v>Vaucheria</v>
      </c>
      <c r="C100" s="80" t="n">
        <f aca="false">IF(A100="NEWCOD",IF(ISBLANK(H100),"NoCod",H100),VLOOKUP(A100,'Ref Taxo'!A:D,4,0))</f>
        <v>1169</v>
      </c>
      <c r="D100" s="81" t="n">
        <v>18.4</v>
      </c>
      <c r="E100" s="82" t="n">
        <v>0.13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3260</v>
      </c>
      <c r="B101" s="79" t="str">
        <f aca="false">IF(A101="NEWCOD",IF(ISBLANK(G101),"renseigner le champ 'Nouveau taxon'",G101),VLOOKUP(A101,'Ref Taxo'!A:B,2,0))</f>
        <v>Oedogonium</v>
      </c>
      <c r="C101" s="80" t="n">
        <f aca="false">IF(A101="NEWCOD",IF(ISBLANK(H101),"NoCod",H101),VLOOKUP(A101,'Ref Taxo'!A:D,4,0))</f>
        <v>1134</v>
      </c>
      <c r="D101" s="81" t="n">
        <v>17.8</v>
      </c>
      <c r="E101" s="82" t="n">
        <v>0.1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4064</v>
      </c>
      <c r="B102" s="79" t="str">
        <f aca="false">IF(A102="NEWCOD",IF(ISBLANK(G102),"renseigner le champ 'Nouveau taxon'",G102),VLOOKUP(A102,'Ref Taxo'!A:B,2,0))</f>
        <v>Rhizoclonium</v>
      </c>
      <c r="C102" s="80" t="n">
        <f aca="false">IF(A102="NEWCOD",IF(ISBLANK(H102),"NoCod",H102),VLOOKUP(A102,'Ref Taxo'!A:D,4,0))</f>
        <v>1125</v>
      </c>
      <c r="D102" s="81" t="n">
        <v>2.6</v>
      </c>
      <c r="E102" s="82" t="n">
        <v>0.02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2920</v>
      </c>
      <c r="B103" s="79" t="str">
        <f aca="false">IF(A103="NEWCOD",IF(ISBLANK(G103),"renseigner le champ 'Nouveau taxon'",G103),VLOOKUP(A103,'Ref Taxo'!A:B,2,0))</f>
        <v>Microspora</v>
      </c>
      <c r="C103" s="80" t="n">
        <f aca="false">IF(A103="NEWCOD",IF(ISBLANK(H103),"NoCod",H103),VLOOKUP(A103,'Ref Taxo'!A:D,4,0))</f>
        <v>1132</v>
      </c>
      <c r="D103" s="81" t="n">
        <v>1.2</v>
      </c>
      <c r="E103" s="82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2881</v>
      </c>
      <c r="B104" s="79" t="str">
        <f aca="false">IF(A104="NEWCOD",IF(ISBLANK(G104),"renseigner le champ 'Nouveau taxon'",G104),VLOOKUP(A104,'Ref Taxo'!A:B,2,0))</f>
        <v>Melosira</v>
      </c>
      <c r="C104" s="80" t="n">
        <f aca="false">IF(A104="NEWCOD",IF(ISBLANK(H104),"NoCod",H104),VLOOKUP(A104,'Ref Taxo'!A:D,4,0))</f>
        <v>8714</v>
      </c>
      <c r="D104" s="81" t="n">
        <v>0.23</v>
      </c>
      <c r="E104" s="82" t="n">
        <v>1.1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1106</v>
      </c>
      <c r="B105" s="79" t="str">
        <f aca="false">IF(A105="NEWCOD",IF(ISBLANK(G105),"renseigner le champ 'Nouveau taxon'",G105),VLOOKUP(A105,'Ref Taxo'!A:B,2,0))</f>
        <v>Cladophora</v>
      </c>
      <c r="C105" s="80" t="n">
        <f aca="false">IF(A105="NEWCOD",IF(ISBLANK(H105),"NoCod",H105),VLOOKUP(A105,'Ref Taxo'!A:D,4,0))</f>
        <v>1124</v>
      </c>
      <c r="D105" s="81" t="n">
        <v>0.01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1970</v>
      </c>
      <c r="B106" s="79" t="str">
        <f aca="false">IF(A106="NEWCOD",IF(ISBLANK(G106),"renseigner le champ 'Nouveau taxon'",G106),VLOOKUP(A106,'Ref Taxo'!A:B,2,0))</f>
        <v>Fontinalis antipyretica</v>
      </c>
      <c r="C106" s="80" t="n">
        <f aca="false">IF(A106="NEWCOD",IF(ISBLANK(H106),"NoCod",H106),VLOOKUP(A106,'Ref Taxo'!A:D,4,0))</f>
        <v>1310</v>
      </c>
      <c r="D106" s="81" t="n">
        <v>0.17</v>
      </c>
      <c r="E106" s="82" t="n">
        <v>0.01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2663</v>
      </c>
      <c r="B107" s="79" t="str">
        <f aca="false">IF(A107="NEWCOD",IF(ISBLANK(G107),"renseigner le champ 'Nouveau taxon'",G107),VLOOKUP(A107,'Ref Taxo'!A:B,2,0))</f>
        <v>Leptodictyum riparium</v>
      </c>
      <c r="C107" s="80" t="n">
        <f aca="false">IF(A107="NEWCOD",IF(ISBLANK(H107),"NoCod",H107),VLOOKUP(A107,'Ref Taxo'!A:D,4,0))</f>
        <v>1244</v>
      </c>
      <c r="D107" s="81" t="n">
        <v>0.3</v>
      </c>
      <c r="E107" s="82" t="n">
        <v>0.08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1654</v>
      </c>
      <c r="B108" s="79" t="str">
        <f aca="false">IF(A108="NEWCOD",IF(ISBLANK(G108),"renseigner le champ 'Nouveau taxon'",G108),VLOOKUP(A108,'Ref Taxo'!A:B,2,0))</f>
        <v>Elodea canadensis</v>
      </c>
      <c r="C108" s="80" t="n">
        <f aca="false">IF(A108="NEWCOD",IF(ISBLANK(H108),"NoCod",H108),VLOOKUP(A108,'Ref Taxo'!A:D,4,0))</f>
        <v>1586</v>
      </c>
      <c r="D108" s="81" t="n">
        <v>0.02</v>
      </c>
      <c r="E108" s="82" t="n">
        <v>7.8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610</v>
      </c>
      <c r="B109" s="79" t="str">
        <f aca="false">IF(A109="NEWCOD",IF(ISBLANK(G109),"renseigner le champ 'Nouveau taxon'",G109),VLOOKUP(A109,'Ref Taxo'!A:B,2,0))</f>
        <v>Callitriche hamulata</v>
      </c>
      <c r="C109" s="80" t="n">
        <f aca="false">IF(A109="NEWCOD",IF(ISBLANK(H109),"NoCod",H109),VLOOKUP(A109,'Ref Taxo'!A:D,4,0))</f>
        <v>1698</v>
      </c>
      <c r="D109" s="81" t="n">
        <v>0.12</v>
      </c>
      <c r="E109" s="82" t="n">
        <v>0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3314</v>
      </c>
      <c r="B110" s="79" t="str">
        <f aca="false">IF(A110="NEWCOD",IF(ISBLANK(G110),"renseigner le champ 'Nouveau taxon'",G110),VLOOKUP(A110,'Ref Taxo'!A:B,2,0))</f>
        <v>Paralemanea </v>
      </c>
      <c r="C110" s="80" t="n">
        <f aca="false">IF(A110="NEWCOD",IF(ISBLANK(H110),"NoCod",H110),VLOOKUP(A110,'Ref Taxo'!A:D,4,0))</f>
        <v>31566</v>
      </c>
      <c r="D110" s="81" t="n">
        <v>0.03</v>
      </c>
      <c r="E110" s="82" t="n">
        <v>0.01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2640</v>
      </c>
      <c r="B111" s="79" t="str">
        <f aca="false">IF(A111="NEWCOD",IF(ISBLANK(G111),"renseigner le champ 'Nouveau taxon'",G111),VLOOKUP(A111,'Ref Taxo'!A:B,2,0))</f>
        <v>Lemna minor</v>
      </c>
      <c r="C111" s="80" t="n">
        <f aca="false">IF(A111="NEWCOD",IF(ISBLANK(H111),"NoCod",H111),VLOOKUP(A111,'Ref Taxo'!A:D,4,0))</f>
        <v>1626</v>
      </c>
      <c r="D111" s="81" t="n">
        <v>0.01</v>
      </c>
      <c r="E111" s="82" t="n">
        <v>0.01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2377</v>
      </c>
      <c r="B112" s="79" t="str">
        <f aca="false">IF(A112="NEWCOD",IF(ISBLANK(G112),"renseigner le champ 'Nouveau taxon'",G112),VLOOKUP(A112,'Ref Taxo'!A:B,2,0))</f>
        <v>Iris pseudacorus</v>
      </c>
      <c r="C112" s="80" t="n">
        <f aca="false">IF(A112="NEWCOD",IF(ISBLANK(H112),"NoCod",H112),VLOOKUP(A112,'Ref Taxo'!A:D,4,0))</f>
        <v>1601</v>
      </c>
      <c r="D112" s="81" t="n">
        <v>0.01</v>
      </c>
      <c r="E112" s="82" t="n">
        <v>0.01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3418</v>
      </c>
      <c r="B113" s="79" t="str">
        <f aca="false">IF(A113="NEWCOD",IF(ISBLANK(G113),"renseigner le champ 'Nouveau taxon'",G113),VLOOKUP(A113,'Ref Taxo'!A:B,2,0))</f>
        <v>Phalaris arundinacea</v>
      </c>
      <c r="C113" s="80" t="n">
        <f aca="false">IF(A113="NEWCOD",IF(ISBLANK(H113),"NoCod",H113),VLOOKUP(A113,'Ref Taxo'!A:D,4,0))</f>
        <v>1577</v>
      </c>
      <c r="D113" s="81" t="n">
        <v>0.11</v>
      </c>
      <c r="E113" s="82" t="n">
        <v>0.01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4087</v>
      </c>
      <c r="B114" s="79" t="str">
        <f aca="false">IF(A114="NEWCOD",IF(ISBLANK(G114),"renseigner le champ 'Nouveau taxon'",G114),VLOOKUP(A114,'Ref Taxo'!A:B,2,0))</f>
        <v>Rhynchostegium riparioides</v>
      </c>
      <c r="C114" s="80" t="n">
        <f aca="false">IF(A114="NEWCOD",IF(ISBLANK(H114),"NoCod",H114),VLOOKUP(A114,'Ref Taxo'!A:D,4,0))</f>
        <v>1268</v>
      </c>
      <c r="D114" s="81" t="n">
        <v>0.01</v>
      </c>
      <c r="E114" s="82" t="n">
        <v>0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641</v>
      </c>
      <c r="B115" s="79" t="str">
        <f aca="false">IF(A115="NEWCOD",IF(ISBLANK(G115),"renseigner le champ 'Nouveau taxon'",G115),VLOOKUP(A115,'Ref Taxo'!A:B,2,0))</f>
        <v>Callitriche stagnalis</v>
      </c>
      <c r="C115" s="80" t="n">
        <f aca="false">IF(A115="NEWCOD",IF(ISBLANK(H115),"NoCod",H115),VLOOKUP(A115,'Ref Taxo'!A:D,4,0))</f>
        <v>1703</v>
      </c>
      <c r="D115" s="81" t="n">
        <v>0.01</v>
      </c>
      <c r="E115" s="82" t="n">
        <v>0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63</v>
      </c>
      <c r="B116" s="79" t="str">
        <f aca="false">IF(A116="NEWCOD",IF(ISBLANK(G116),"renseigner le champ 'Nouveau taxon'",G116),VLOOKUP(A116,'Ref Taxo'!A:B,2,0))</f>
        <v>Agrostis stolonifera</v>
      </c>
      <c r="C116" s="80" t="n">
        <f aca="false">IF(A116="NEWCOD",IF(ISBLANK(H116),"NoCod",H116),VLOOKUP(A116,'Ref Taxo'!A:D,4,0))</f>
        <v>1543</v>
      </c>
      <c r="D116" s="81" t="n">
        <v>0.02</v>
      </c>
      <c r="E116" s="82" t="n">
        <v>0.01</v>
      </c>
      <c r="F116" s="82" t="s">
        <v>5281</v>
      </c>
      <c r="G116" s="85"/>
      <c r="H116" s="86"/>
    </row>
    <row r="117" customFormat="false" ht="15" hidden="false" customHeight="false" outlineLevel="0" collapsed="false">
      <c r="A117" s="78" t="s">
        <v>3990</v>
      </c>
      <c r="B117" s="79" t="str">
        <f aca="false">IF(A117="NEWCOD",IF(ISBLANK(G117),"renseigner le champ 'Nouveau taxon'",G117),VLOOKUP(A117,'Ref Taxo'!A:B,2,0))</f>
        <v>Ranunculus repens</v>
      </c>
      <c r="C117" s="80" t="n">
        <f aca="false">IF(A117="NEWCOD",IF(ISBLANK(H117),"NoCod",H117),VLOOKUP(A117,'Ref Taxo'!A:D,4,0))</f>
        <v>1910</v>
      </c>
      <c r="D117" s="81" t="n">
        <v>0.01</v>
      </c>
      <c r="E117" s="82" t="n">
        <v>0.01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3133</v>
      </c>
      <c r="B118" s="79" t="str">
        <f aca="false">IF(A118="NEWCOD",IF(ISBLANK(G118),"renseigner le champ 'Nouveau taxon'",G118),VLOOKUP(A118,'Ref Taxo'!A:B,2,0))</f>
        <v>Nasturtium officinale</v>
      </c>
      <c r="C118" s="80" t="n">
        <f aca="false">IF(A118="NEWCOD",IF(ISBLANK(H118),"NoCod",H118),VLOOKUP(A118,'Ref Taxo'!A:D,4,0))</f>
        <v>1763</v>
      </c>
      <c r="D118" s="81" t="n">
        <v>0.03</v>
      </c>
      <c r="E118" s="82" t="n">
        <v>0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1231</v>
      </c>
      <c r="B119" s="79" t="str">
        <f aca="false">IF(A119="NEWCOD",IF(ISBLANK(G119),"renseigner le champ 'Nouveau taxon'",G119),VLOOKUP(A119,'Ref Taxo'!A:B,2,0))</f>
        <v>Cratoneuron filicinum</v>
      </c>
      <c r="C119" s="80" t="n">
        <f aca="false">IF(A119="NEWCOD",IF(ISBLANK(H119),"NoCod",H119),VLOOKUP(A119,'Ref Taxo'!A:D,4,0))</f>
        <v>1233</v>
      </c>
      <c r="D119" s="81" t="n">
        <v>0.01</v>
      </c>
      <c r="E119" s="82" t="n">
        <v>0</v>
      </c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2792</v>
      </c>
      <c r="B120" s="79" t="str">
        <f aca="false">IF(A120="NEWCOD",IF(ISBLANK(G120),"renseigner le champ 'Nouveau taxon'",G120),VLOOKUP(A120,'Ref Taxo'!A:B,2,0))</f>
        <v>Lycopus europaeus</v>
      </c>
      <c r="C120" s="80" t="n">
        <f aca="false">IF(A120="NEWCOD",IF(ISBLANK(H120),"NoCod",H120),VLOOKUP(A120,'Ref Taxo'!A:D,4,0))</f>
        <v>1789</v>
      </c>
      <c r="D120" s="81" t="n">
        <v>0.01</v>
      </c>
      <c r="E120" s="82" t="n">
        <v>0</v>
      </c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4830</v>
      </c>
      <c r="B121" s="79" t="str">
        <f aca="false">IF(A121="NEWCOD",IF(ISBLANK(G121),"renseigner le champ 'Nouveau taxon'",G121),VLOOKUP(A121,'Ref Taxo'!A:B,2,0))</f>
        <v>Tetraspora</v>
      </c>
      <c r="C121" s="80" t="n">
        <f aca="false">IF(A121="NEWCOD",IF(ISBLANK(H121),"NoCod",H121),VLOOKUP(A121,'Ref Taxo'!A:D,4,0))</f>
        <v>1138</v>
      </c>
      <c r="D121" s="81" t="n">
        <v>0.01</v>
      </c>
      <c r="E121" s="82" t="n">
        <v>0</v>
      </c>
      <c r="F121" s="82" t="s">
        <v>5280</v>
      </c>
      <c r="G121" s="85"/>
      <c r="H121" s="86"/>
    </row>
    <row r="122" customFormat="false" ht="15" hidden="false" customHeight="false" outlineLevel="0" collapsed="false">
      <c r="A122" s="78" t="s">
        <v>307</v>
      </c>
      <c r="B122" s="79" t="str">
        <f aca="false">IF(A122="NEWCOD",IF(ISBLANK(G122),"renseigner le champ 'Nouveau taxon'",G122),VLOOKUP(A122,'Ref Taxo'!A:B,2,0))</f>
        <v>Audouinella</v>
      </c>
      <c r="C122" s="80" t="n">
        <f aca="false">IF(A122="NEWCOD",IF(ISBLANK(H122),"NoCod",H122),VLOOKUP(A122,'Ref Taxo'!A:D,4,0))</f>
        <v>6076</v>
      </c>
      <c r="D122" s="81" t="n">
        <v>0.01</v>
      </c>
      <c r="E122" s="82" t="n">
        <v>0</v>
      </c>
      <c r="F122" s="82" t="s">
        <v>5280</v>
      </c>
      <c r="G122" s="85"/>
      <c r="H122" s="86"/>
    </row>
    <row r="123" customFormat="false" ht="15" hidden="false" customHeight="false" outlineLevel="0" collapsed="false">
      <c r="A123" s="78" t="s">
        <v>4683</v>
      </c>
      <c r="B123" s="79" t="str">
        <f aca="false">IF(A123="NEWCOD",IF(ISBLANK(G123),"renseigner le champ 'Nouveau taxon'",G123),VLOOKUP(A123,'Ref Taxo'!A:B,2,0))</f>
        <v>Spirogyra</v>
      </c>
      <c r="C123" s="80" t="n">
        <f aca="false">IF(A123="NEWCOD",IF(ISBLANK(H123),"NoCod",H123),VLOOKUP(A123,'Ref Taxo'!A:D,4,0))</f>
        <v>1147</v>
      </c>
      <c r="D123" s="81" t="n">
        <v>0</v>
      </c>
      <c r="E123" s="82" t="n">
        <v>0.98</v>
      </c>
      <c r="F123" s="82" t="s">
        <v>5280</v>
      </c>
      <c r="G123" s="85"/>
      <c r="H123" s="86"/>
    </row>
    <row r="124" customFormat="false" ht="15" hidden="false" customHeight="false" outlineLevel="0" collapsed="false">
      <c r="A124" s="78" t="s">
        <v>4536</v>
      </c>
      <c r="B124" s="79" t="str">
        <f aca="false">IF(A124="NEWCOD",IF(ISBLANK(G124),"renseigner le champ 'Nouveau taxon'",G124),VLOOKUP(A124,'Ref Taxo'!A:B,2,0))</f>
        <v>Solanum dulcamara</v>
      </c>
      <c r="C124" s="80" t="n">
        <f aca="false">IF(A124="NEWCOD",IF(ISBLANK(H124),"NoCod",H124),VLOOKUP(A124,'Ref Taxo'!A:D,4,0))</f>
        <v>1964</v>
      </c>
      <c r="D124" s="81" t="n">
        <v>0</v>
      </c>
      <c r="E124" s="82" t="n">
        <v>0.4</v>
      </c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5278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2020-11-25T09:36:28Z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