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<sst xmlns="http://schemas.openxmlformats.org/spreadsheetml/2006/main" count="6497" uniqueCount="5310">
  <si>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</si>
  <si>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</si>
  <si>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</si>
  <si>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</si>
  <si>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</si>
  <si>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</si>
  <si>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</si>
  <si>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</si>
  <si>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</si>
  <si>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</si>
  <si>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</si>
  <si>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</si>
  <si>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</si>
  <si>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</si>
  <si>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</si>
  <si>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</si>
  <si>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</si>
  <si>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</si>
  <si>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</si>
  <si>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</si>
  <si>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</si>
  <si>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</si>
  <si>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</si>
  <si>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</si>
  <si>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</si>
  <si>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</si>
  <si>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</si>
  <si>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</si>
  <si>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</si>
  <si>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</si>
  <si>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</si>
  <si>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</si>
  <si>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</si>
  <si>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</si>
  <si>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</si>
  <si>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</si>
  <si>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</si>
  <si>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</si>
  <si>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</si>
  <si>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</si>
  <si>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</si>
  <si>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</si>
  <si>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</si>
  <si>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</si>
  <si>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</si>
  <si>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</si>
  <si>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</si>
  <si>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</si>
  <si>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</si>
  <si>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</si>
  <si>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</si>
  <si>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</si>
  <si>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</si>
  <si>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</si>
  <si>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</si>
  <si>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</si>
  <si>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</si>
  <si>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</si>
  <si>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</si>
  <si>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</si>
  <si>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</si>
  <si>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</si>
  <si>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</si>
  <si>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</si>
  <si>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</si>
  <si>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</si>
  <si>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</si>
  <si>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</si>
  <si>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</si>
  <si>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</si>
  <si>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</si>
  <si>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</si>
  <si>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</si>
  <si>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</si>
  <si>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</si>
  <si>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</si>
  <si>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</si>
  <si>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</si>
  <si>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</si>
  <si>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</si>
  <si>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</si>
  <si>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</si>
  <si>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</si>
  <si>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</si>
  <si>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</si>
  <si>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</si>
  <si>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</si>
  <si>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</si>
  <si>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</si>
  <si>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</si>
  <si>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</si>
  <si>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</si>
  <si>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</si>
  <si>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</si>
  <si>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</si>
  <si>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</si>
  <si>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</si>
  <si>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</si>
  <si>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</si>
  <si>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</si>
  <si>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</si>
  <si>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</si>
  <si>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</si>
  <si>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</si>
  <si>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</si>
  <si>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</si>
  <si>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</si>
  <si>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</si>
  <si>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</si>
  <si>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</si>
  <si>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</si>
  <si>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</si>
  <si>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</si>
  <si>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</si>
  <si>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</si>
  <si>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</si>
  <si>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</si>
  <si>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</si>
  <si>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</si>
  <si>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</si>
  <si>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</si>
  <si>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</si>
  <si>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</si>
  <si>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</si>
  <si>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</si>
  <si>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</si>
  <si>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</si>
  <si>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</si>
  <si>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</si>
  <si>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</si>
  <si>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</si>
  <si>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</si>
  <si>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</si>
  <si>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</si>
  <si>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</si>
  <si>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</si>
  <si>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</si>
  <si>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</si>
  <si>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</si>
  <si>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</si>
  <si>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</si>
  <si>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</si>
  <si>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</si>
  <si>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</si>
  <si>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</si>
  <si>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</si>
  <si>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</si>
  <si>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</si>
  <si>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</si>
  <si>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</si>
  <si>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</si>
  <si>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</si>
  <si>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</si>
  <si>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</si>
  <si>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</si>
  <si>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</si>
  <si>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</si>
  <si>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</si>
  <si>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</si>
  <si>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</si>
  <si>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</si>
  <si>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</si>
  <si>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</si>
  <si>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</si>
  <si>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</si>
  <si>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</si>
  <si>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</si>
  <si>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</si>
  <si>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</si>
  <si>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</si>
  <si>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</si>
  <si>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</si>
  <si>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</si>
  <si>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</si>
  <si>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</si>
  <si>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</si>
  <si>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</si>
  <si>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</si>
  <si>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</si>
  <si>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</si>
  <si>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</si>
  <si>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</si>
  <si>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</si>
  <si>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</si>
  <si>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</si>
  <si>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</si>
  <si>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</si>
  <si>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</si>
  <si>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</si>
  <si>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</si>
  <si>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</si>
  <si>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</si>
  <si>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</si>
  <si>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</si>
  <si>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</si>
  <si>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</si>
  <si>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</si>
  <si>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</si>
  <si>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</si>
  <si>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</si>
  <si>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</si>
  <si>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</si>
  <si>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</si>
  <si>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</si>
  <si>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</si>
  <si>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</si>
  <si>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</si>
  <si>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</si>
  <si>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</si>
  <si>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</si>
  <si>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</si>
  <si>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</si>
  <si>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</si>
  <si>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</si>
  <si>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</si>
  <si>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</si>
  <si>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</si>
  <si>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</si>
  <si>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</si>
  <si>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</si>
  <si>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</si>
  <si>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</si>
  <si>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</si>
  <si>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</si>
  <si>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</si>
  <si>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</si>
  <si>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</si>
  <si>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</si>
  <si>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</si>
  <si>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</si>
  <si>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</si>
  <si>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</si>
  <si>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</si>
  <si>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</si>
  <si>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</si>
  <si>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</si>
  <si>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</si>
  <si>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</si>
  <si>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</si>
  <si>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</si>
  <si>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</si>
  <si>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</si>
  <si>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</si>
  <si>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</si>
  <si>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</si>
  <si>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</si>
  <si>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</si>
  <si>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</si>
  <si>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</si>
  <si>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</si>
  <si>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</si>
  <si>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</si>
  <si>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</si>
  <si>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</si>
  <si>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</si>
  <si>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</si>
  <si>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</si>
  <si>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</si>
  <si>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</si>
  <si>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</si>
  <si>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</si>
  <si>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</si>
  <si>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</si>
  <si>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</si>
  <si>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</si>
  <si>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</si>
  <si>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</si>
  <si>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</si>
  <si>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</si>
  <si>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</si>
  <si>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</si>
  <si>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</si>
  <si>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</si>
  <si>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</si>
  <si>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</si>
  <si>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</si>
  <si>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</si>
  <si>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</si>
  <si>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</si>
  <si>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</si>
  <si>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</si>
  <si>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</si>
  <si>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</si>
  <si>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</si>
  <si>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</si>
  <si>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</si>
  <si>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</si>
  <si>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</si>
  <si>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</si>
  <si>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</si>
  <si>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</si>
  <si>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</si>
  <si>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</si>
  <si>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</si>
  <si>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</si>
  <si>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</si>
  <si>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</si>
  <si>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</si>
  <si>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</si>
  <si>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</si>
  <si>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</si>
  <si>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</si>
  <si>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</si>
  <si>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</si>
  <si>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</si>
  <si>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</si>
  <si>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</si>
  <si>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</si>
  <si>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</si>
  <si>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</si>
  <si>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</si>
  <si>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</si>
  <si>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</si>
  <si>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</si>
  <si>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</si>
  <si>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</si>
  <si>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</si>
  <si>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</si>
  <si>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</si>
  <si>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</si>
  <si>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</si>
  <si>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</si>
  <si>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</si>
  <si>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</si>
  <si>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</si>
  <si>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</si>
  <si>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</si>
  <si>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</si>
  <si>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</si>
  <si>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</si>
  <si>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</si>
  <si>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</si>
  <si>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</si>
  <si>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</si>
  <si>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</si>
  <si>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</si>
  <si>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</si>
  <si>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</si>
  <si>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</si>
  <si>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</si>
  <si>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</si>
  <si>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</si>
  <si>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</si>
  <si>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</si>
  <si>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</si>
  <si>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</si>
  <si>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</si>
  <si>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</si>
  <si>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</si>
  <si>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</si>
  <si>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</si>
  <si>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</si>
  <si>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</si>
  <si>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</si>
  <si>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</si>
  <si>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</si>
  <si>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</si>
  <si>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</si>
  <si>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</si>
  <si>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</si>
  <si>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</si>
  <si>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</si>
  <si>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</si>
  <si>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</si>
  <si>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</si>
  <si>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</si>
  <si>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</si>
  <si>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</si>
  <si>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</si>
  <si>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</si>
  <si>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</si>
  <si>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</si>
  <si>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</si>
  <si>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</si>
  <si>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</si>
  <si>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</si>
  <si>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</si>
  <si>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</si>
  <si>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</si>
  <si>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</si>
  <si>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</si>
  <si>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</si>
  <si>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</si>
  <si>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</si>
  <si>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</si>
  <si>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</si>
  <si>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</si>
  <si>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</si>
  <si>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</si>
  <si>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</si>
  <si>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</si>
  <si>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</si>
  <si>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</si>
  <si>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</si>
  <si>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</si>
  <si>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</si>
  <si>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</si>
  <si>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</si>
  <si>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</si>
  <si>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</si>
  <si>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</si>
  <si>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</si>
  <si>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</si>
  <si>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</si>
  <si>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</si>
  <si>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</si>
  <si>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</si>
  <si>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</si>
  <si>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</si>
  <si>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</si>
  <si>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</si>
  <si>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</si>
  <si>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</si>
  <si>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</si>
  <si>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</si>
  <si>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</si>
  <si>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</si>
  <si>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</si>
  <si>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</si>
  <si>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</si>
  <si>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</si>
  <si>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</si>
  <si>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</si>
  <si>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</si>
  <si>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</si>
  <si>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</si>
  <si>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</si>
  <si>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</si>
  <si>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</si>
  <si>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</si>
  <si>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</si>
  <si>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</si>
  <si>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</si>
  <si>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</si>
  <si>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</si>
  <si>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</si>
  <si>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</si>
  <si>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</si>
  <si>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</si>
  <si>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</si>
  <si>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</si>
  <si>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</si>
  <si>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</si>
  <si>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</si>
  <si>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</si>
  <si>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</si>
  <si>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</si>
  <si>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</si>
  <si>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</si>
  <si>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</si>
  <si>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</si>
  <si>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</si>
  <si>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</si>
  <si>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</si>
  <si>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</si>
  <si>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</si>
  <si>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</si>
  <si>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</si>
  <si>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</si>
  <si>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</si>
  <si>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</si>
  <si>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</si>
  <si>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</si>
  <si>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</si>
  <si>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</si>
  <si>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</si>
  <si>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</si>
  <si>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</si>
  <si>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</si>
  <si>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</si>
  <si>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</si>
  <si>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</si>
  <si>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</si>
  <si>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</si>
  <si>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</si>
  <si>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</si>
  <si>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</si>
  <si>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</si>
  <si>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</si>
  <si>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</si>
  <si>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</si>
  <si>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</si>
  <si>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</si>
  <si>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</si>
  <si>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</si>
  <si>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</si>
  <si>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</si>
  <si>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</si>
  <si>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</si>
  <si>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</si>
  <si>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</si>
  <si>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</si>
  <si>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</si>
  <si>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</si>
  <si>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</si>
  <si>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</si>
  <si>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</si>
  <si>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</si>
  <si>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</si>
  <si>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</si>
  <si>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</si>
  <si>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</si>
  <si>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</si>
  <si>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</si>
  <si>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</si>
  <si>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</si>
  <si>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</si>
  <si>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</si>
  <si>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</si>
  <si>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</si>
  <si>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</si>
  <si>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</si>
  <si>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</si>
  <si>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</si>
  <si>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</si>
  <si>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</si>
  <si>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</si>
  <si>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</si>
  <si>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</si>
  <si>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</si>
  <si>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</si>
  <si>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</si>
  <si>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</si>
  <si>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</si>
  <si>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</si>
  <si>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</si>
  <si>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</si>
  <si>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</si>
  <si>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</si>
  <si>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</si>
  <si>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</si>
  <si>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</si>
  <si>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</si>
  <si>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</si>
  <si>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</si>
  <si>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</si>
  <si>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</si>
  <si>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</si>
  <si>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</si>
  <si>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</si>
  <si>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</si>
  <si>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</si>
  <si>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</si>
  <si>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</si>
  <si>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</si>
  <si>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</si>
  <si>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</si>
  <si>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</si>
  <si>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</si>
  <si>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</si>
  <si>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</si>
  <si>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</si>
  <si>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</si>
  <si>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</si>
  <si>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</si>
  <si>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</si>
  <si>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</si>
  <si>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</si>
  <si>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</si>
  <si>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</si>
  <si>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</si>
  <si>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</si>
  <si>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</si>
  <si>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</si>
  <si>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</si>
  <si>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</si>
  <si>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</si>
  <si>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</si>
  <si>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</si>
  <si>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</si>
  <si>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</si>
  <si>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</si>
  <si>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</si>
  <si>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</si>
  <si>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</si>
  <si>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</si>
  <si>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</si>
  <si>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</si>
  <si>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</si>
  <si>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</si>
  <si>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</si>
  <si>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</si>
  <si>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</si>
  <si>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</si>
  <si>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</si>
  <si>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</si>
  <si>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</si>
  <si>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</si>
  <si>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</si>
  <si>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</si>
  <si>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</si>
  <si>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</si>
  <si>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</si>
  <si>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</si>
  <si>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</si>
  <si>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</si>
  <si>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</si>
  <si>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</si>
  <si>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</si>
  <si>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</si>
  <si>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</si>
  <si>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</si>
  <si>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</si>
  <si>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</si>
  <si>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</si>
  <si>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</si>
  <si>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</si>
  <si>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</si>
  <si>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</si>
  <si>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</si>
  <si>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</si>
  <si>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</si>
  <si>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</si>
  <si>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</si>
  <si>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</si>
  <si>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</si>
  <si>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</si>
  <si>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</si>
  <si>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</si>
  <si>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</si>
  <si>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</si>
  <si>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</si>
  <si>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</si>
  <si>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</si>
  <si>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</si>
  <si>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</si>
  <si>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</si>
  <si>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</si>
  <si>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</si>
  <si>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</si>
  <si>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</si>
  <si>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</si>
  <si>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</si>
  <si>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</si>
  <si>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</si>
  <si>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</si>
  <si>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</si>
  <si>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</si>
  <si>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</si>
  <si>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</si>
  <si>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</si>
  <si>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</si>
  <si>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</si>
  <si>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</si>
  <si>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</si>
  <si>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</si>
  <si>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</si>
  <si>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</si>
  <si>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</si>
  <si>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</si>
  <si>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</si>
  <si>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</si>
  <si>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</si>
  <si>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</si>
  <si>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</si>
  <si>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</si>
  <si>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</si>
  <si>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</si>
  <si>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</si>
  <si>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</si>
  <si>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</si>
  <si>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</si>
  <si>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</si>
  <si>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</si>
  <si>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</si>
  <si>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</si>
  <si>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</si>
  <si>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</si>
  <si>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</si>
  <si>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</si>
  <si>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</si>
  <si>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</si>
  <si>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</si>
  <si>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</si>
  <si>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</si>
  <si>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</si>
  <si>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</si>
  <si>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</si>
  <si>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</si>
  <si>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</si>
  <si>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</si>
  <si>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</si>
  <si>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</si>
  <si>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</si>
  <si>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</si>
  <si>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</si>
  <si>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</si>
  <si>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</si>
  <si>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</si>
  <si>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</si>
  <si>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</si>
  <si>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</si>
  <si>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</si>
  <si>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</si>
  <si>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</si>
  <si>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</si>
  <si>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</si>
  <si>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</si>
  <si>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</si>
  <si>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</si>
  <si>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</si>
  <si>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</si>
  <si>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</si>
  <si>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</si>
  <si>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</si>
  <si>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</si>
  <si>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</si>
  <si>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</si>
  <si>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</si>
  <si>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</si>
  <si>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</si>
  <si>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</si>
  <si>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</si>
  <si>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</si>
  <si>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</si>
  <si>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</si>
  <si>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</si>
  <si>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</si>
  <si>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</si>
  <si>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</si>
  <si>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</si>
  <si>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</si>
  <si>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</si>
  <si>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</si>
  <si>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</si>
  <si>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</si>
  <si>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</si>
  <si>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</si>
  <si>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</si>
  <si>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</si>
  <si>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</si>
  <si>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</si>
  <si>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</si>
  <si>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</si>
  <si>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</si>
  <si>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</si>
  <si>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</si>
  <si>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</si>
  <si>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</si>
  <si>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</si>
  <si>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</si>
  <si>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</si>
  <si>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</si>
  <si>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</si>
  <si>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</si>
  <si>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</si>
  <si>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</si>
  <si>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</si>
  <si>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</si>
  <si>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</si>
  <si>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</si>
  <si>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</si>
  <si>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</si>
  <si>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</si>
  <si>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</si>
  <si>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</si>
  <si>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</si>
  <si>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</si>
  <si>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</si>
  <si>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</si>
  <si>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</si>
  <si>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</si>
  <si>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</si>
  <si>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</si>
  <si>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</si>
  <si>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</si>
  <si>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</si>
  <si>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</si>
  <si>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</si>
  <si>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</si>
  <si>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</si>
  <si>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</si>
  <si>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</si>
  <si>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</si>
  <si>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</si>
  <si>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</si>
  <si>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</si>
  <si>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</si>
  <si>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</si>
  <si>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</si>
  <si>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</si>
  <si>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</si>
  <si>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</si>
  <si>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</si>
  <si>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</si>
  <si>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</si>
  <si>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</si>
  <si>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</si>
  <si>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</si>
  <si>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</si>
  <si>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</si>
  <si>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</si>
  <si>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</si>
  <si>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</si>
  <si>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</si>
  <si>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</si>
  <si>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</si>
  <si>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</si>
  <si>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</si>
  <si>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</si>
  <si>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</si>
  <si>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</si>
  <si>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</si>
  <si>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</si>
  <si>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</si>
  <si>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</si>
  <si>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</si>
  <si>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</si>
  <si>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</si>
  <si>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</si>
  <si>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</si>
  <si>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</si>
  <si>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</si>
  <si>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</si>
  <si>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</si>
  <si>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</si>
  <si>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</si>
  <si>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</si>
  <si>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</si>
  <si>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</si>
  <si>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</si>
  <si>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</si>
  <si>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</si>
  <si>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</si>
  <si>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</si>
  <si>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</si>
  <si>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</si>
  <si>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</si>
  <si>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</si>
  <si>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</si>
  <si>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</si>
  <si>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</si>
  <si>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</si>
  <si>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</si>
  <si>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</si>
  <si>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</si>
  <si>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</si>
  <si>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</si>
  <si>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</si>
  <si>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</si>
  <si>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</si>
  <si>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</si>
  <si>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</si>
  <si>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</si>
  <si>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</si>
  <si>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</si>
  <si>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</si>
  <si>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</si>
  <si>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</si>
  <si>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</si>
  <si>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</si>
  <si>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</si>
  <si>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</si>
  <si>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</si>
  <si>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</si>
  <si>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</si>
  <si>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</si>
  <si>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</si>
  <si>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</si>
  <si>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</si>
  <si>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</si>
  <si>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</si>
  <si>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</si>
  <si>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</si>
  <si>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</si>
  <si>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</si>
  <si>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</si>
  <si>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</si>
  <si>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</si>
  <si>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</si>
  <si>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</si>
  <si>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</si>
  <si>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</si>
  <si>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</si>
  <si>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</si>
  <si>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</si>
  <si>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</si>
  <si>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</si>
  <si>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</si>
  <si>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</si>
  <si>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</si>
  <si>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</si>
  <si>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</si>
  <si>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</si>
  <si>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</si>
  <si>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</si>
  <si>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</si>
  <si>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</si>
  <si>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</si>
  <si>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</si>
  <si>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</si>
  <si>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</si>
  <si>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</si>
  <si>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</si>
  <si>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</si>
  <si>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</si>
  <si>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</si>
  <si>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</si>
  <si>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</si>
  <si>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</si>
  <si>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</si>
  <si>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</si>
  <si>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</si>
  <si>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</si>
  <si>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</si>
  <si>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</si>
  <si>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</si>
  <si>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</si>
  <si>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</si>
  <si>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</si>
  <si>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</si>
  <si>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</si>
  <si>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</si>
  <si>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</si>
  <si>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</si>
  <si>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</si>
  <si>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</si>
  <si>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</si>
  <si>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</si>
  <si>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</si>
  <si>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</si>
  <si>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</si>
  <si>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</si>
  <si>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</si>
  <si>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</si>
  <si>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</si>
  <si>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</si>
  <si>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</si>
  <si>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</si>
  <si>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</si>
  <si>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</si>
  <si>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</si>
  <si>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</si>
  <si>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</si>
  <si>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</si>
  <si>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</si>
  <si>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</si>
  <si>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</si>
  <si>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</si>
  <si>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</si>
  <si>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</si>
  <si>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</si>
  <si>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</si>
  <si>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</si>
  <si>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</si>
  <si>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</si>
  <si>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</si>
  <si>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</si>
  <si>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</si>
  <si>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</si>
  <si>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</si>
  <si>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</si>
  <si>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</si>
  <si>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</si>
  <si>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</si>
  <si>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</si>
  <si>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</si>
  <si>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</si>
  <si>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</si>
  <si>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</si>
  <si>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</si>
  <si>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</si>
  <si>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</si>
  <si>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</si>
  <si>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</si>
  <si>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</si>
  <si>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</si>
  <si>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</si>
  <si>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</si>
  <si>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</si>
  <si>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</si>
  <si>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</si>
  <si>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</si>
  <si>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</si>
  <si>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</si>
  <si>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</si>
  <si>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</si>
  <si>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</si>
  <si>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</si>
  <si>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</si>
  <si>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</si>
  <si>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</si>
  <si>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</si>
  <si>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</si>
  <si>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</si>
  <si>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</si>
  <si>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</si>
  <si>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</si>
  <si>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</si>
  <si>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</si>
  <si>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</si>
  <si>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</si>
  <si>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</si>
  <si>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</si>
  <si>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</si>
  <si>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</si>
  <si>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</si>
  <si>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</si>
  <si>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</si>
  <si>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</si>
  <si>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</si>
  <si>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</si>
  <si>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</si>
  <si>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</si>
  <si>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</si>
  <si>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</si>
  <si>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</si>
  <si>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</si>
  <si>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</si>
  <si>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</si>
  <si>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</si>
  <si>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</si>
  <si>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</si>
  <si>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</si>
  <si>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</si>
  <si>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</si>
  <si>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</si>
  <si>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</si>
  <si>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</si>
  <si>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</si>
  <si>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</si>
  <si>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</si>
  <si>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</si>
  <si>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</si>
  <si>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</si>
  <si>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</si>
  <si>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</si>
  <si>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</si>
  <si>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</si>
  <si>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</si>
  <si>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</si>
  <si>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</si>
  <si>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</si>
  <si>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</si>
  <si>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</si>
  <si>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</si>
  <si>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</si>
  <si>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</si>
  <si>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</si>
  <si>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</si>
  <si>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</si>
  <si>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</si>
  <si>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</si>
  <si>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</si>
  <si>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</si>
  <si>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</si>
  <si>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</si>
  <si>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</si>
  <si>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</si>
  <si>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</si>
  <si>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</si>
  <si>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</si>
  <si>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</si>
  <si>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</si>
  <si>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</si>
  <si>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</si>
  <si>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</si>
  <si>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</si>
  <si>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</si>
  <si>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</si>
  <si>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</si>
  <si>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</si>
  <si>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</si>
  <si>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</si>
  <si>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</si>
  <si>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</si>
  <si>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</si>
  <si>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</si>
  <si>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</si>
  <si>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</si>
  <si>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</si>
  <si>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</si>
  <si>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</si>
  <si>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</si>
  <si>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</si>
  <si>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</si>
  <si>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</si>
  <si>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</si>
  <si>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</si>
  <si>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</si>
  <si>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</si>
  <si>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</si>
  <si>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</si>
  <si>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</si>
  <si>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</si>
  <si>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</si>
  <si>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</si>
  <si>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</si>
  <si>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</si>
  <si>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</si>
  <si>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</si>
  <si>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</si>
  <si>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</si>
  <si>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</si>
  <si>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</si>
  <si>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</si>
  <si>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</si>
  <si>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</si>
  <si>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</si>
  <si>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</si>
  <si>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</si>
  <si>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</si>
  <si>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</si>
  <si>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</si>
  <si>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</si>
  <si>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</si>
  <si>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</si>
  <si>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</si>
  <si>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</si>
  <si>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</si>
  <si>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</si>
  <si>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</si>
  <si>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</si>
  <si>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</si>
  <si>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</si>
  <si>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</si>
  <si>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</si>
  <si>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</si>
  <si>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</si>
  <si>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</si>
  <si>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</si>
  <si>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</si>
  <si>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</si>
  <si>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</si>
  <si>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</si>
  <si>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</si>
  <si>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</si>
  <si>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</si>
  <si>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</si>
  <si>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</si>
  <si>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</si>
  <si>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</si>
  <si>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</si>
  <si>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</si>
  <si>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</si>
  <si>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</si>
  <si>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</si>
  <si>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</si>
  <si>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</si>
  <si>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</si>
  <si>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</si>
  <si>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</si>
  <si>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</si>
  <si>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</si>
  <si>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</si>
  <si>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</si>
  <si>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</si>
  <si>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</si>
  <si>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</si>
  <si>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</si>
  <si>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</si>
  <si>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</si>
  <si>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</si>
  <si>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</si>
  <si>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</si>
  <si>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</si>
  <si>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</si>
  <si>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</si>
  <si>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</si>
  <si>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</si>
  <si>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</si>
  <si>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</si>
  <si>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</si>
  <si>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</si>
  <si>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</si>
  <si>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</si>
  <si>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</si>
  <si>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</si>
  <si>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</si>
  <si>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</si>
  <si>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</si>
  <si>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</si>
  <si>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</si>
  <si>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</si>
  <si>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</si>
  <si>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</si>
  <si>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</si>
  <si>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</si>
  <si>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</si>
  <si>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</si>
  <si>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</si>
  <si>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</si>
  <si>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</si>
  <si>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</si>
  <si>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</si>
  <si>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</si>
  <si>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</si>
  <si>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</si>
  <si>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</si>
  <si>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</si>
  <si>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</si>
  <si>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</si>
  <si>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</si>
  <si>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</si>
  <si>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</si>
  <si>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</si>
  <si>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</si>
  <si>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</si>
  <si>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</si>
  <si>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</si>
  <si>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</si>
  <si>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</si>
  <si>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</si>
  <si>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</si>
  <si>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</si>
  <si>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</si>
  <si>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</si>
  <si>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</si>
  <si>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</si>
  <si>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</si>
  <si>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</si>
  <si>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</si>
  <si>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</si>
  <si>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</si>
  <si>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</si>
  <si>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</si>
  <si>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</si>
  <si>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</si>
  <si>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</si>
  <si>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</si>
  <si>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</si>
  <si>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</si>
  <si>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</si>
  <si>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</si>
  <si>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</si>
  <si>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</si>
  <si>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</si>
  <si>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</si>
  <si>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</si>
  <si>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</si>
  <si>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</si>
  <si>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</si>
  <si>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</si>
  <si>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</si>
  <si>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</si>
  <si>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</si>
  <si>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</si>
  <si>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</si>
  <si>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</si>
  <si>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</si>
  <si>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</si>
  <si>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</si>
  <si>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</si>
  <si>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</si>
  <si>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</si>
  <si>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</si>
  <si>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</si>
  <si>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</si>
  <si>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</si>
  <si>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</si>
  <si>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</si>
  <si>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</si>
  <si>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</si>
  <si>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</si>
  <si>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</si>
  <si>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</si>
  <si>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</si>
  <si>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</si>
  <si>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</si>
  <si>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</si>
  <si>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</si>
  <si>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</si>
  <si>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</si>
  <si>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</si>
  <si>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</si>
  <si>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</si>
  <si>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</si>
  <si>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</si>
  <si>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</si>
  <si>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</si>
  <si>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</si>
  <si>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</si>
  <si>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</si>
  <si>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</si>
  <si>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</si>
  <si>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</si>
  <si>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</si>
  <si>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</si>
  <si>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</si>
  <si>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</si>
  <si>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</si>
  <si>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</si>
  <si>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</si>
  <si>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</si>
  <si>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</si>
  <si>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</si>
  <si>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</si>
  <si>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</si>
  <si>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</si>
  <si>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</si>
  <si>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</si>
  <si>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</si>
  <si>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</si>
  <si>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</si>
  <si>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</si>
  <si>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</si>
  <si>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</si>
  <si>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</si>
  <si>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</si>
  <si>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</si>
  <si>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</si>
  <si>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</si>
  <si>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</si>
  <si>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</si>
  <si>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</si>
  <si>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</si>
  <si>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</si>
  <si>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</si>
  <si>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</si>
  <si>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</si>
  <si>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</si>
  <si>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</si>
  <si>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</si>
  <si>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</si>
  <si>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</si>
  <si>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</si>
  <si>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</si>
  <si>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</si>
  <si>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</si>
  <si>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</si>
  <si>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</si>
  <si>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</si>
  <si>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</si>
  <si>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</si>
  <si>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</si>
  <si>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</si>
  <si>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</si>
  <si>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</si>
  <si>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</si>
  <si>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</si>
  <si>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</si>
  <si>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</si>
  <si>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</si>
  <si>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</si>
  <si>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</si>
  <si>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</si>
  <si>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</si>
  <si>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</si>
  <si>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</si>
  <si>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</si>
  <si>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</si>
  <si>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</si>
  <si>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</si>
  <si>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</si>
  <si>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</si>
  <si>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</si>
  <si>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</si>
  <si>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</si>
  <si>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</si>
  <si>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</si>
  <si>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</si>
  <si>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</si>
  <si>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</si>
  <si>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</si>
  <si>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</si>
  <si>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</si>
  <si>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</si>
  <si>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</si>
  <si>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</si>
  <si>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</si>
  <si>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</si>
  <si>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</si>
  <si>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</si>
  <si>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</si>
  <si>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</si>
  <si>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</si>
  <si>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</si>
  <si>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</si>
  <si>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</si>
  <si>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</si>
  <si>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</si>
  <si>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</si>
  <si>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</si>
  <si>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</si>
  <si>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</si>
  <si>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</si>
  <si>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</si>
  <si>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</si>
  <si>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</si>
  <si>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</si>
  <si>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</si>
  <si>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</si>
  <si>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</si>
  <si>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</si>
  <si>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</si>
  <si>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</si>
  <si>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</si>
  <si>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</si>
  <si>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</si>
  <si>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</si>
  <si>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</si>
  <si>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</si>
  <si>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</si>
  <si>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</si>
  <si>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</si>
  <si>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</si>
  <si>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</si>
  <si>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</si>
  <si>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</si>
  <si>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</si>
  <si>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</si>
  <si>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</si>
  <si>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</si>
  <si>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</si>
  <si>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</si>
  <si>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</si>
  <si>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</si>
  <si>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</si>
  <si>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</si>
  <si>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</si>
  <si>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</si>
  <si>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</si>
  <si>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</si>
  <si>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</si>
  <si>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</si>
  <si>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</si>
  <si>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</si>
  <si>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</si>
  <si>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</si>
  <si>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</si>
  <si>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</si>
  <si>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</si>
  <si>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</si>
  <si>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</si>
  <si>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</si>
  <si>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</si>
  <si>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</si>
  <si>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</si>
  <si>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</si>
  <si>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</si>
  <si>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</si>
  <si>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</si>
  <si>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</si>
  <si>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</si>
  <si>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</si>
  <si>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</si>
  <si>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</si>
  <si>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</si>
  <si>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</si>
  <si>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</si>
  <si>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</si>
  <si>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</si>
  <si>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</si>
  <si>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</si>
  <si>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</si>
  <si>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</si>
  <si>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</si>
  <si>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</si>
  <si>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</si>
  <si>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</si>
  <si>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</si>
  <si>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</si>
  <si>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</si>
  <si>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</si>
  <si>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</si>
  <si>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</si>
  <si>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</si>
  <si>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</si>
  <si>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</si>
  <si>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</si>
  <si>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</si>
  <si>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</si>
  <si>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</si>
  <si>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</si>
  <si>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</si>
  <si>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</si>
  <si>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</si>
  <si>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</si>
  <si>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</si>
  <si>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</si>
  <si>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</si>
  <si>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</si>
  <si>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</si>
  <si>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</si>
  <si>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</si>
  <si>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</si>
  <si>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</si>
  <si>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</si>
  <si>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</si>
  <si>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</si>
  <si>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</si>
  <si>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</si>
  <si>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</si>
  <si>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</si>
  <si>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</si>
  <si>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</si>
  <si>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</si>
  <si>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</si>
  <si>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</si>
  <si>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</si>
  <si>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</si>
  <si>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</si>
  <si>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</si>
  <si>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</si>
  <si>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</si>
  <si>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</si>
  <si>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</si>
  <si>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</si>
  <si>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</si>
  <si>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</si>
  <si>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</si>
  <si>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</si>
  <si>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</si>
  <si>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</si>
  <si>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</si>
  <si>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</si>
  <si>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</si>
  <si>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</si>
  <si>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</si>
  <si>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</si>
  <si>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</si>
  <si>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</si>
  <si>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</si>
  <si>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</si>
  <si>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</si>
  <si>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</si>
  <si>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</si>
  <si>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</si>
  <si>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</si>
  <si>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</si>
  <si>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</si>
  <si>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</si>
  <si>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</si>
  <si>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</si>
  <si>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</si>
  <si>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</si>
  <si>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</si>
  <si>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</si>
  <si>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</si>
  <si>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</si>
  <si>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</si>
  <si>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</si>
  <si>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</si>
  <si>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</si>
  <si>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</si>
  <si>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</si>
  <si>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</si>
  <si>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</si>
  <si>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</si>
  <si>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</si>
  <si>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</si>
  <si>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</si>
  <si>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</si>
  <si>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</si>
  <si>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</si>
  <si>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</si>
  <si>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</si>
  <si>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</si>
  <si>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</si>
  <si>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</si>
  <si>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</si>
  <si>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</si>
  <si>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</si>
  <si>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</si>
  <si>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</si>
  <si>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</si>
  <si>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</si>
  <si>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</si>
  <si>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</si>
  <si>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</si>
  <si>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</si>
  <si>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</si>
  <si>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</si>
  <si>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</si>
  <si>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</si>
  <si>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</si>
  <si>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</si>
  <si>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</si>
  <si>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</si>
  <si>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</si>
  <si>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</si>
  <si>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</si>
  <si>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</si>
  <si>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</si>
  <si>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</si>
  <si>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</si>
  <si>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</si>
  <si>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</si>
  <si>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</si>
  <si>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</si>
  <si>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</si>
  <si>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</si>
  <si>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</si>
  <si>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</si>
  <si>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</si>
  <si>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</si>
  <si>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</si>
  <si>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</si>
  <si>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</si>
  <si>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</si>
  <si>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</si>
  <si>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</si>
  <si>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</si>
  <si>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</si>
  <si>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</si>
  <si>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</si>
  <si>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</si>
  <si>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</si>
  <si>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</si>
  <si>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</si>
  <si>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</si>
  <si>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</si>
  <si>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</si>
  <si>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</si>
  <si>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</si>
  <si>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</si>
  <si>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</si>
  <si>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</si>
  <si>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</si>
  <si>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</si>
  <si>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</si>
  <si>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</si>
  <si>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</si>
  <si>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</si>
  <si>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</si>
  <si>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</si>
  <si>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</si>
  <si>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</si>
  <si>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</si>
  <si>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</si>
  <si>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</si>
  <si>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</si>
  <si>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</si>
  <si>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</si>
  <si>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</si>
  <si>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</si>
  <si>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</si>
  <si>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</si>
  <si>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</si>
  <si>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</si>
  <si>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</si>
  <si>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</si>
  <si>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</si>
  <si>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</si>
  <si>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</si>
  <si>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</si>
  <si>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</si>
  <si>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</si>
  <si>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</si>
  <si>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</si>
  <si>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</si>
  <si>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</si>
  <si>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</si>
  <si>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</si>
  <si>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</si>
  <si>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</si>
  <si>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</si>
  <si>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</si>
  <si>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</si>
  <si>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</si>
  <si>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</si>
  <si>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</si>
  <si>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</si>
  <si>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</si>
  <si>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</si>
  <si>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</si>
  <si>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</si>
  <si>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</si>
  <si>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</si>
  <si>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</si>
  <si>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</si>
  <si>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</si>
  <si>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</si>
  <si>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</si>
  <si>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</si>
  <si>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</si>
  <si>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</si>
  <si>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</si>
  <si>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</si>
  <si>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</si>
  <si>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</si>
  <si>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</si>
  <si>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</si>
  <si>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</si>
  <si>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</si>
  <si>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</si>
  <si>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</si>
  <si>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</si>
  <si>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</si>
  <si>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</si>
  <si>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</si>
  <si>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</si>
  <si>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</si>
  <si>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</si>
  <si>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</si>
  <si>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</si>
  <si>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</si>
  <si>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</si>
  <si>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</si>
  <si>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</si>
  <si>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</si>
  <si>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</si>
  <si>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</si>
  <si>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</si>
  <si>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</si>
  <si>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</si>
  <si>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</si>
  <si>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</si>
  <si>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</si>
  <si>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</si>
  <si>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</si>
  <si>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</si>
  <si>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</si>
  <si>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</si>
  <si>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</si>
  <si>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</si>
  <si>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</si>
  <si>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</si>
  <si>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</si>
  <si>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</si>
  <si>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</si>
  <si>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</si>
  <si>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</si>
  <si>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</si>
  <si>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</si>
  <si>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</si>
  <si>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</si>
  <si>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</si>
  <si>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</si>
  <si>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</si>
  <si>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</si>
  <si>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</si>
  <si>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</si>
  <si>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</si>
  <si>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</si>
  <si>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</si>
  <si>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</si>
  <si>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</si>
  <si>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</si>
  <si>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</si>
  <si>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</si>
  <si>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</si>
  <si>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</si>
  <si>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</si>
  <si>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</si>
  <si>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</si>
  <si>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</si>
  <si>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</si>
  <si>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</si>
  <si>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</si>
  <si>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</si>
  <si>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</si>
  <si>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</si>
  <si>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</si>
  <si>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</si>
  <si>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</si>
  <si>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</si>
  <si>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</si>
  <si>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</si>
  <si>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</si>
  <si>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</si>
  <si>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</si>
  <si>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</si>
  <si>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</si>
  <si>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</si>
  <si>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</si>
  <si>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</si>
  <si>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</si>
  <si>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</si>
  <si>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</si>
  <si>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</si>
  <si>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</si>
  <si>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</si>
  <si>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</si>
  <si>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</si>
  <si>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</si>
  <si>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</si>
  <si>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</si>
  <si>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</si>
  <si>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</si>
  <si>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</si>
  <si>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</si>
  <si>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</si>
  <si>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</si>
  <si>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</si>
  <si>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</si>
  <si>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</si>
  <si>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</si>
  <si>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</si>
  <si>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</si>
  <si>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</si>
  <si>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</si>
  <si>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</si>
  <si>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</si>
  <si>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</si>
  <si>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</si>
  <si>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</si>
  <si>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</si>
  <si>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</si>
  <si>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</si>
  <si>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</si>
  <si>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</si>
  <si>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</si>
  <si>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</si>
  <si>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</si>
  <si>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</si>
  <si>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</si>
  <si>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</si>
  <si>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</si>
  <si>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</si>
  <si>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</si>
  <si>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</si>
  <si>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</si>
  <si>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</si>
  <si>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</si>
  <si>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</si>
  <si>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</si>
  <si>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</si>
  <si>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</si>
  <si>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</si>
  <si>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</si>
  <si>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</si>
  <si>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</si>
  <si>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</si>
  <si>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</si>
  <si>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</si>
  <si>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</si>
  <si>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</si>
  <si>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</si>
  <si>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</si>
  <si>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</si>
  <si>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</si>
  <si>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</si>
  <si>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</si>
  <si>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</si>
  <si>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</si>
  <si>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</si>
  <si>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</si>
  <si>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</si>
  <si>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</si>
  <si>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</si>
  <si>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</si>
  <si>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</si>
  <si>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</si>
  <si>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</si>
  <si>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</si>
  <si>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</si>
  <si>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</si>
  <si>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</si>
  <si>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</si>
  <si>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</si>
  <si>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</si>
  <si>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</si>
  <si>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</si>
  <si>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</si>
  <si>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</si>
  <si>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</si>
  <si>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</si>
  <si>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</si>
  <si>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</si>
  <si>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</si>
  <si>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</si>
  <si>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</si>
  <si>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</si>
  <si>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</si>
  <si>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</si>
  <si>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</si>
  <si>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</si>
  <si>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</si>
  <si>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</si>
  <si>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</si>
  <si>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</si>
  <si>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</si>
  <si>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</si>
  <si>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</si>
  <si>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</si>
  <si>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</si>
  <si>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</si>
  <si>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</si>
  <si>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</si>
  <si>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</si>
  <si>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</si>
  <si>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</si>
  <si>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</si>
  <si>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</si>
  <si>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</si>
  <si>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</si>
  <si>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</si>
  <si>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</si>
  <si>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</si>
  <si>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</si>
  <si>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</si>
  <si>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</si>
  <si>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</si>
  <si>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</si>
  <si>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</si>
  <si>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</si>
  <si>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</si>
  <si>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</si>
  <si>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</si>
  <si>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</si>
  <si>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</si>
  <si>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</si>
  <si>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</si>
  <si>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</si>
  <si>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</si>
  <si>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</si>
  <si>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</si>
  <si>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</si>
  <si>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</si>
  <si>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</si>
  <si>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</si>
  <si>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</si>
  <si>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</si>
  <si>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</si>
  <si>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</si>
  <si>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</si>
  <si>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</si>
  <si>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</si>
  <si>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</si>
  <si>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</si>
  <si>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</si>
  <si>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</si>
  <si>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</si>
  <si>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</si>
  <si>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</si>
  <si>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</si>
  <si>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</si>
  <si>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</si>
  <si>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</si>
  <si>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</si>
  <si>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</si>
  <si>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</si>
  <si>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</si>
  <si>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</si>
  <si>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</si>
  <si>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</si>
  <si>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</si>
  <si>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</si>
  <si>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</si>
  <si>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</si>
  <si>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</si>
  <si>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</si>
  <si>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</si>
  <si>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</si>
  <si>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</si>
  <si>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</si>
  <si>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</si>
  <si>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</si>
  <si>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</si>
  <si>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</si>
  <si>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</si>
  <si>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</si>
  <si>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</si>
  <si>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</si>
  <si>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</si>
  <si>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</si>
  <si>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</si>
  <si>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</si>
  <si>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</si>
  <si>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</si>
  <si>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</si>
  <si>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</si>
  <si>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</si>
  <si>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</si>
  <si>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</si>
  <si>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</si>
  <si>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</si>
  <si>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</si>
  <si>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</si>
  <si>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</si>
  <si>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</si>
  <si>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</si>
  <si>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</si>
  <si>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</si>
  <si>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</si>
  <si>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</si>
  <si>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</si>
  <si>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</si>
  <si>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</si>
  <si>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</si>
  <si>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</si>
  <si>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</si>
  <si>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</si>
  <si>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</si>
  <si>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</si>
  <si>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</si>
  <si>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</si>
  <si>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</si>
  <si>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</si>
  <si>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</si>
  <si>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</si>
  <si>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</si>
  <si>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</si>
  <si>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</si>
  <si>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</si>
  <si>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</si>
  <si>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</si>
  <si>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</si>
  <si>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</si>
  <si>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</si>
  <si>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</si>
  <si>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</si>
  <si>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</si>
  <si>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</si>
  <si>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</si>
  <si>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</si>
  <si>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</si>
  <si>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</si>
  <si>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</si>
  <si>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</si>
  <si>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</si>
  <si>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</si>
  <si>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</si>
  <si>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</si>
  <si>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</si>
  <si>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</si>
  <si>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</si>
  <si>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</si>
  <si>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</si>
  <si>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</si>
  <si>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</si>
  <si>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</si>
  <si>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</si>
  <si>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</si>
  <si>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</si>
  <si>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</si>
  <si>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</si>
  <si>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</si>
  <si>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</si>
  <si>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</si>
  <si>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</si>
  <si>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</si>
  <si>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</si>
  <si>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</si>
  <si>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</si>
  <si>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</si>
  <si>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</si>
  <si>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</si>
  <si>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</si>
  <si>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</si>
  <si>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</si>
  <si>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</si>
  <si>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</si>
  <si>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</si>
  <si>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</si>
  <si>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</si>
  <si>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</si>
  <si>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</si>
  <si>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</si>
  <si>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</si>
  <si>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</si>
  <si>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</si>
  <si>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</si>
  <si>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</si>
  <si>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</si>
  <si>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</si>
  <si>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</si>
  <si>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</si>
  <si>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</si>
  <si>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</si>
  <si>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</si>
  <si>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</si>
  <si>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</si>
  <si>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</si>
  <si>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</si>
  <si>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</si>
  <si>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</si>
  <si>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</si>
  <si>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</si>
  <si>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</si>
  <si>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</si>
  <si>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</si>
  <si>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</si>
  <si>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</si>
  <si>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</si>
  <si>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</si>
  <si>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</si>
  <si>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</si>
  <si>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</si>
  <si>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</si>
  <si>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</si>
  <si>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</si>
  <si>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</si>
  <si>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</si>
  <si>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</si>
  <si>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</si>
  <si>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</si>
  <si>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</si>
  <si>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</si>
  <si>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</si>
  <si>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</si>
  <si>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</si>
  <si>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</si>
  <si>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</si>
  <si>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</si>
  <si>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</si>
  <si>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</si>
  <si>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</si>
  <si>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</si>
  <si>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</si>
  <si>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</si>
  <si>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</si>
  <si>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</si>
  <si>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</si>
  <si>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</si>
  <si>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</si>
  <si>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</si>
  <si>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</si>
  <si>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</si>
  <si>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</si>
  <si>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</si>
  <si>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</si>
  <si>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</si>
  <si>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</si>
  <si>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</si>
  <si>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</si>
  <si>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</si>
  <si>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</si>
  <si>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</si>
  <si>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</si>
  <si>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</si>
  <si>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</si>
  <si>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</si>
  <si>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</si>
  <si>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</si>
  <si>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</si>
  <si>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</si>
  <si>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</si>
  <si>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</si>
  <si>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</si>
  <si>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</si>
  <si>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</si>
  <si>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</si>
  <si>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</si>
  <si>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</si>
  <si>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</si>
  <si>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</si>
  <si>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</si>
  <si>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</si>
  <si>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</si>
  <si>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</si>
  <si>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</si>
  <si>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</si>
  <si>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</si>
  <si>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</si>
  <si>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</si>
  <si>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</si>
  <si>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</si>
  <si>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</si>
  <si>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</si>
  <si>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</si>
  <si>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</si>
  <si>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</si>
  <si>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</si>
  <si>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</si>
  <si>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</si>
  <si>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</si>
  <si>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</si>
  <si>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</si>
  <si>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</si>
  <si>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</si>
  <si>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</si>
  <si>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</si>
  <si>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</si>
  <si>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</si>
  <si>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</si>
  <si>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</si>
  <si>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</si>
  <si>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</si>
  <si>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</si>
  <si>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</si>
  <si>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</si>
  <si>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</si>
  <si>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</si>
  <si>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</si>
  <si>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</si>
  <si>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</si>
  <si>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</si>
  <si>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</si>
  <si>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</si>
  <si>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</si>
  <si>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</si>
  <si>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</si>
  <si>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</si>
  <si>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</si>
  <si>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</si>
  <si>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</si>
  <si>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</si>
  <si>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</si>
  <si>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</si>
  <si>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</si>
  <si>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</si>
  <si>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</si>
  <si>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</si>
  <si>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</si>
  <si>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</si>
  <si>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</si>
  <si>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</si>
  <si>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</si>
  <si>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</si>
  <si>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</si>
  <si>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</si>
  <si>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</si>
  <si>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</si>
  <si>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</si>
  <si>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</si>
  <si>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</si>
  <si>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</si>
  <si>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</si>
  <si>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</si>
  <si>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</si>
  <si>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</si>
  <si>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</si>
  <si>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</si>
  <si>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</si>
  <si>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</si>
  <si>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</si>
  <si>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</si>
  <si>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</si>
  <si>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</si>
  <si>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</si>
  <si>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</si>
  <si>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</si>
  <si>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</si>
  <si>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</si>
  <si>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</si>
  <si>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</si>
  <si>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</si>
  <si>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</si>
  <si>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</si>
  <si>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</si>
  <si>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</si>
  <si>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</si>
  <si>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</si>
  <si>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</si>
  <si>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</si>
  <si>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</si>
  <si>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</si>
  <si>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</si>
  <si>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</si>
  <si>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</si>
  <si>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</si>
  <si>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</si>
  <si>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</si>
  <si>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</si>
  <si>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</si>
  <si>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</si>
  <si>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</si>
  <si>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</si>
  <si>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</si>
  <si>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</si>
  <si>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</si>
  <si>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</si>
  <si>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</si>
  <si>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</si>
  <si>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</si>
  <si>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</si>
  <si>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</si>
  <si>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</si>
  <si>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</si>
  <si>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</si>
  <si>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</si>
  <si>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</si>
  <si>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</si>
  <si>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</si>
  <si>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</si>
  <si>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</si>
  <si>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</si>
  <si>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</si>
  <si>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</si>
  <si>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</si>
  <si>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</si>
  <si>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</si>
  <si>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</si>
  <si>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</si>
  <si>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</si>
  <si>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</si>
  <si>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</si>
  <si>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</si>
  <si>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</si>
  <si>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</si>
  <si>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</si>
  <si>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</si>
  <si>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</si>
  <si>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</si>
  <si>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</si>
  <si>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</si>
  <si>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</si>
  <si>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</si>
  <si>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</si>
  <si>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</si>
  <si>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</si>
  <si>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</si>
  <si>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</si>
  <si>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</si>
  <si>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</si>
  <si>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</si>
  <si>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</si>
  <si>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</si>
  <si>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</si>
  <si>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</si>
  <si>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</si>
  <si>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</si>
  <si>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</si>
  <si>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</si>
  <si>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</si>
  <si>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</si>
  <si>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</si>
  <si>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</si>
  <si>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</si>
  <si>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</si>
  <si>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</si>
  <si>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</si>
  <si>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</si>
  <si>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</si>
  <si>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</si>
  <si>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</si>
  <si>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</si>
  <si>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</si>
  <si>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</si>
  <si>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</si>
  <si>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</si>
  <si>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</si>
  <si>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</si>
  <si>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</si>
  <si>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</si>
  <si>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</si>
  <si>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</si>
  <si>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</si>
  <si>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</si>
  <si>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</si>
  <si>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</si>
  <si>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</si>
  <si>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</si>
  <si>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</si>
  <si>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</si>
  <si>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</si>
  <si>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</si>
  <si>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</si>
  <si>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</si>
  <si>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</si>
  <si>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</si>
  <si>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</si>
  <si>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</si>
  <si>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</si>
  <si>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</si>
  <si>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</si>
  <si>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</si>
  <si>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</si>
  <si>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</si>
  <si>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</si>
  <si>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</si>
  <si>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</si>
  <si>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</si>
  <si>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</si>
  <si>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</si>
  <si>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</si>
  <si>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</si>
  <si>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</si>
  <si>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</si>
  <si>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</si>
  <si>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</si>
  <si>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</si>
  <si>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</si>
  <si>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</si>
  <si>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</si>
  <si>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</si>
  <si>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</si>
  <si>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</si>
  <si>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</si>
  <si>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</si>
  <si>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</si>
  <si>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</si>
  <si>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</si>
  <si>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</si>
  <si>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</si>
  <si>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</si>
  <si>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</si>
  <si>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</si>
  <si>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</si>
  <si>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</si>
  <si>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</si>
  <si>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</si>
  <si>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</si>
  <si>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</si>
  <si>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</si>
  <si>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</si>
  <si>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</si>
  <si>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</si>
  <si>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</si>
  <si>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</si>
  <si>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</si>
  <si>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</si>
  <si>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</si>
  <si>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</si>
  <si>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</si>
  <si>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</si>
  <si>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</si>
  <si>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</si>
  <si>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</si>
  <si>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</si>
  <si>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</si>
  <si>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</si>
  <si>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</si>
  <si>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</si>
  <si>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</si>
  <si>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</si>
  <si>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</si>
  <si>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</si>
  <si>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</si>
  <si>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</si>
  <si>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</si>
  <si>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</si>
  <si>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</si>
  <si>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</si>
  <si>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</si>
  <si>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</si>
  <si>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</si>
  <si>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</si>
  <si>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</si>
  <si>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</si>
  <si>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</si>
  <si>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</si>
  <si>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</si>
  <si>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</si>
  <si>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</si>
  <si>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</si>
  <si>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</si>
  <si>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</si>
  <si>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</si>
  <si>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</si>
  <si>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</si>
  <si>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</si>
  <si>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</si>
  <si>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</si>
  <si>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</si>
  <si>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</si>
  <si>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</si>
  <si>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</si>
  <si>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</si>
  <si>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</si>
  <si>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</si>
  <si>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</si>
  <si>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</si>
  <si>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</si>
  <si>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</si>
  <si>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</si>
  <si>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</si>
  <si>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</si>
  <si>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</si>
  <si>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</si>
  <si>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</si>
  <si>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</si>
  <si>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</si>
  <si>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</si>
  <si>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</si>
  <si>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</si>
  <si>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</si>
  <si>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</si>
  <si>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</si>
  <si>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</si>
  <si>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</si>
  <si>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</si>
  <si>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</si>
  <si>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</si>
  <si>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</si>
  <si>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</si>
  <si>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</si>
  <si>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</si>
  <si>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</si>
  <si>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</si>
  <si>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</si>
  <si>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</si>
  <si>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</si>
  <si>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</si>
  <si>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</si>
  <si>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</si>
  <si>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</si>
  <si>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</si>
  <si>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</si>
  <si>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</si>
  <si>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</si>
  <si>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</si>
  <si>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</si>
  <si>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</si>
  <si>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</si>
  <si>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</si>
  <si>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</si>
  <si>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</si>
  <si>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</si>
  <si>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</si>
  <si>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</si>
  <si>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</si>
  <si>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</si>
  <si>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</si>
  <si>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</si>
  <si>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</si>
  <si>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</si>
  <si>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</si>
  <si>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</si>
  <si>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</si>
  <si>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</si>
  <si>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</si>
  <si>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</si>
  <si>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</si>
  <si>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</si>
  <si>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</si>
  <si>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</si>
  <si>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</si>
  <si>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</si>
  <si>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</si>
  <si>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</si>
  <si>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</si>
  <si>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</si>
  <si>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</si>
  <si>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</si>
  <si>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</si>
  <si>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</si>
  <si>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</si>
  <si>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</si>
  <si>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</si>
  <si>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</si>
  <si>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</si>
  <si>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</si>
  <si>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</si>
  <si>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</si>
  <si>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</si>
  <si>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</si>
  <si>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</si>
  <si>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</si>
  <si>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</si>
  <si>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</si>
  <si>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</si>
  <si>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</si>
  <si>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</si>
  <si>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</si>
  <si>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</si>
  <si>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</si>
  <si>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</si>
  <si>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</si>
  <si>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</si>
  <si>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</si>
  <si>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</si>
  <si>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</si>
  <si>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</si>
  <si>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</si>
  <si>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</si>
  <si>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</si>
  <si>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</si>
  <si>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</si>
  <si>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</si>
  <si>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</si>
  <si>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</si>
  <si>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</si>
  <si>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</si>
  <si>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</si>
  <si>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</si>
  <si>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</si>
  <si>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</si>
  <si>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</si>
  <si>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</si>
  <si>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</si>
  <si>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</si>
  <si>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</si>
  <si>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</si>
  <si>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</si>
  <si>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</si>
  <si>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</si>
  <si>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</si>
  <si>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</si>
  <si>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</si>
  <si>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</si>
  <si>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</si>
  <si>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</si>
  <si>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</si>
  <si>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</si>
  <si>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</si>
  <si>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</si>
  <si>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</si>
  <si>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</si>
  <si>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</si>
  <si>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</si>
  <si>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</si>
  <si>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</si>
  <si>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</si>
  <si>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</si>
  <si>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</si>
  <si>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</si>
  <si>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</si>
  <si>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</si>
  <si>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</si>
  <si>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</si>
  <si>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</si>
  <si>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</si>
  <si>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</si>
  <si>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</si>
  <si>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</si>
  <si>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</si>
  <si>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</si>
  <si>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</si>
  <si>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</si>
  <si>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</si>
  <si>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</si>
  <si>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</si>
  <si>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</si>
  <si>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</si>
  <si>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</si>
  <si>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</si>
  <si>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</si>
  <si>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</si>
  <si>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</si>
  <si>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</si>
  <si>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</si>
  <si>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</si>
  <si>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</si>
  <si>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</si>
  <si>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</si>
  <si>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</si>
  <si>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</si>
  <si>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</si>
  <si>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</si>
  <si>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</si>
  <si>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</si>
  <si>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</si>
  <si>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</si>
  <si>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</si>
  <si>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</si>
  <si>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</si>
  <si>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</si>
  <si>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</si>
  <si>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</si>
  <si>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</si>
  <si>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</si>
  <si>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</si>
  <si>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</si>
  <si>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</si>
  <si>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</si>
  <si>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</si>
  <si>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</si>
  <si>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</si>
  <si>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</si>
  <si>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</si>
  <si>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</si>
  <si>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</si>
  <si>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</si>
  <si>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</si>
  <si>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</si>
  <si>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</si>
  <si>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</si>
  <si>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</si>
  <si>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</si>
  <si>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</si>
  <si>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</si>
  <si>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</si>
  <si>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</si>
  <si>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</si>
  <si>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</si>
  <si>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</si>
  <si>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</si>
  <si>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</si>
  <si>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</si>
  <si>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</si>
  <si>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</si>
  <si>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</si>
  <si>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</si>
  <si>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</si>
  <si>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</si>
  <si>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</si>
  <si>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</si>
  <si>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</si>
  <si>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</si>
  <si>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</si>
  <si>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</si>
  <si>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</si>
  <si>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</si>
  <si>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</si>
  <si>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</si>
  <si>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</si>
  <si>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</si>
  <si>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</si>
  <si>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</si>
  <si>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</si>
  <si>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</si>
  <si>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</si>
  <si>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</si>
  <si>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</si>
  <si>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</si>
  <si>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</si>
  <si>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</si>
  <si>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</si>
  <si>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</si>
  <si>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</si>
  <si>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</si>
  <si>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</si>
  <si>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</si>
  <si>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</si>
  <si>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</si>
  <si>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</si>
  <si>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</si>
  <si>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</si>
  <si>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</si>
  <si>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</si>
  <si>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</si>
  <si>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</si>
  <si>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</si>
  <si>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</si>
  <si>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</si>
  <si>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</si>
  <si>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</si>
  <si>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</si>
  <si>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</si>
  <si>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</si>
  <si>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</si>
  <si>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</si>
  <si>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</si>
  <si>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</si>
  <si>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</si>
  <si>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</si>
  <si>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</si>
  <si>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</si>
  <si>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</si>
  <si>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</si>
  <si>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</si>
  <si>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</si>
  <si>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</si>
  <si>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</si>
  <si>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</si>
  <si>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</si>
  <si>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</si>
  <si>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</si>
  <si>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</si>
  <si>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</si>
  <si>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</si>
  <si>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</si>
  <si>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</si>
  <si>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</si>
  <si>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</si>
  <si>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</si>
  <si>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</si>
  <si>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</si>
  <si>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</si>
  <si>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</si>
  <si>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</si>
  <si>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</si>
  <si>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</si>
  <si>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</si>
  <si>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</si>
  <si>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</si>
  <si>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</si>
  <si>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</si>
  <si>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</si>
  <si>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</si>
  <si>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</si>
  <si>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</si>
  <si>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</si>
  <si>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</si>
  <si>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</si>
  <si>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</si>
  <si>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</si>
  <si>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</si>
  <si>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</si>
  <si>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</si>
  <si>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</si>
  <si>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</si>
  <si>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</si>
  <si>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</si>
  <si>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</si>
  <si>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</si>
  <si>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</si>
  <si>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</si>
  <si>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</si>
  <si>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</si>
  <si>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</si>
  <si>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</si>
  <si>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</si>
  <si>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</si>
  <si>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</si>
  <si>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</si>
  <si>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</si>
  <si>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</si>
  <si>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</si>
  <si>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</si>
  <si>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</si>
  <si>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</si>
  <si>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</si>
  <si>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</si>
  <si>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</si>
  <si>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</si>
  <si>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</si>
  <si>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</si>
  <si>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</si>
  <si>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</si>
  <si>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</si>
  <si>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</si>
  <si>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</si>
  <si>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</si>
  <si>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</si>
  <si>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</si>
  <si>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</si>
  <si>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</si>
  <si>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</si>
  <si>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</si>
  <si>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</si>
  <si>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</si>
  <si>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</si>
  <si>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</si>
  <si>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</si>
  <si>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</si>
  <si>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</si>
  <si>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</si>
  <si>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</si>
  <si>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</si>
  <si>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</si>
  <si>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</si>
  <si>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</si>
  <si>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</si>
  <si>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</si>
  <si>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</si>
  <si>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</si>
  <si>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</si>
  <si>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</si>
  <si>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</si>
  <si>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</si>
  <si>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</si>
  <si>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</si>
  <si>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</si>
  <si>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</si>
  <si>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</si>
  <si>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</si>
  <si>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</si>
  <si>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</si>
  <si>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</si>
  <si>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</si>
  <si>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</si>
  <si>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</si>
  <si>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</si>
  <si>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</si>
  <si>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</si>
  <si>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</si>
  <si>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</si>
  <si>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</si>
  <si>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</si>
  <si>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</si>
  <si>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</si>
  <si>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</si>
  <si>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</si>
  <si>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</si>
  <si>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</si>
  <si>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</si>
  <si>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</si>
  <si>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</si>
  <si>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</si>
  <si>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</si>
  <si>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</si>
  <si>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</si>
  <si>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</si>
  <si>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</si>
  <si>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</si>
  <si>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</si>
  <si>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</si>
  <si>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</si>
  <si>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</si>
  <si>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</si>
  <si>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</si>
  <si>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</si>
  <si>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</si>
  <si>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</si>
  <si>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</si>
  <si>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</si>
  <si>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</si>
  <si>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</si>
  <si>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</si>
  <si>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</si>
  <si>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</si>
  <si>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</si>
  <si>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</si>
  <si>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</si>
  <si>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</si>
  <si>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</si>
  <si>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</si>
  <si>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</si>
  <si>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</si>
  <si>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</si>
  <si>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</si>
  <si>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</si>
  <si>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</si>
  <si>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</si>
  <si>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</si>
  <si>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</si>
  <si>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</si>
  <si>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</si>
  <si>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</si>
  <si>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</si>
  <si>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</si>
  <si>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</si>
  <si>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</si>
  <si>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</si>
  <si>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</si>
  <si>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</si>
  <si>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</si>
  <si>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</si>
  <si>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</si>
  <si>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</si>
  <si>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</si>
  <si>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</si>
  <si>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</si>
  <si>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</si>
  <si>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</si>
  <si>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</si>
  <si>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</si>
  <si>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</si>
  <si>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</si>
  <si>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</si>
  <si>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</si>
  <si>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</si>
  <si>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</si>
  <si>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</si>
  <si>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</si>
  <si>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</si>
  <si>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</si>
  <si>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</si>
  <si>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</si>
  <si>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</si>
  <si>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</si>
  <si>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</si>
  <si>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</si>
  <si>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</si>
  <si>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</si>
  <si>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</si>
  <si>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</si>
  <si>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</si>
  <si>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</si>
  <si>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</si>
  <si>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</si>
  <si>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</si>
  <si>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</si>
  <si>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</si>
  <si>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</si>
  <si>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</si>
  <si>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</si>
  <si>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</si>
  <si>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</si>
  <si>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</si>
  <si>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</si>
  <si>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</si>
  <si>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</si>
  <si>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</si>
  <si>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</si>
  <si>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</si>
  <si>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</si>
  <si>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</si>
  <si>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</si>
  <si>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</si>
  <si>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</si>
  <si>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</si>
  <si>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</si>
  <si>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</si>
  <si>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</si>
  <si>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</si>
  <si>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</si>
  <si>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</si>
  <si>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</si>
  <si>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</si>
  <si>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</si>
  <si>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</si>
  <si>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</si>
  <si>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</si>
  <si>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</si>
  <si>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</si>
  <si>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</si>
  <si>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</si>
  <si>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</si>
  <si>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</si>
  <si>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</si>
  <si>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</si>
  <si>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</si>
  <si>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</si>
  <si>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</si>
  <si>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</si>
  <si>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</si>
  <si>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</si>
  <si>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</si>
  <si>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</si>
  <si>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</si>
  <si>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</si>
  <si>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</si>
  <si>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</si>
  <si>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</si>
  <si>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</si>
  <si>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</si>
  <si>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</si>
  <si>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</si>
  <si>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</si>
  <si>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</si>
  <si>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</si>
  <si>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</si>
  <si>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</si>
  <si>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</si>
  <si>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</si>
  <si>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</si>
  <si>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</si>
  <si>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</si>
  <si>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</si>
  <si>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</si>
  <si>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</si>
  <si>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</si>
  <si>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</si>
  <si>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</si>
  <si>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</si>
  <si>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</si>
  <si>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</si>
  <si>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</si>
  <si>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</si>
  <si>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</si>
  <si>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</si>
  <si>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</si>
  <si>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</si>
  <si>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</si>
  <si>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</si>
  <si>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</si>
  <si>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</si>
  <si>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</si>
  <si>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</si>
  <si>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</si>
  <si>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</si>
  <si>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</si>
  <si>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</si>
  <si>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</si>
  <si>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</si>
  <si>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</si>
  <si>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</si>
  <si>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</si>
  <si>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</si>
  <si>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</si>
  <si>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</si>
  <si>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</si>
  <si>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</si>
  <si>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</si>
  <si>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</si>
  <si>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</si>
  <si>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</si>
  <si>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</si>
  <si>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</si>
  <si>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</si>
  <si>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</si>
  <si>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</si>
  <si>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</si>
  <si>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</si>
  <si>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</si>
  <si>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</si>
  <si>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</si>
  <si>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</si>
  <si>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</si>
  <si>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</si>
  <si>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</si>
  <si>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</si>
  <si>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</si>
  <si>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</si>
  <si>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</si>
  <si>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</si>
  <si>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</si>
  <si>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</si>
  <si>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</si>
  <si>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</si>
  <si>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</si>
  <si>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</si>
  <si>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</si>
  <si>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</si>
  <si>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</si>
  <si>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</si>
  <si>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</si>
  <si>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</si>
  <si>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</si>
  <si>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</si>
  <si>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</si>
  <si>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</si>
  <si>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</si>
  <si>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</si>
  <si>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</si>
  <si>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</si>
  <si>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</si>
  <si>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</si>
  <si>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</si>
  <si>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</si>
  <si>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</si>
  <si>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</si>
  <si>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</si>
  <si>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</si>
  <si>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</si>
  <si>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</si>
  <si>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</si>
  <si>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</si>
  <si>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</si>
  <si>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</si>
  <si>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</si>
  <si>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</si>
  <si>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</si>
  <si>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</si>
  <si>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</si>
  <si>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</si>
  <si>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</si>
  <si>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</si>
  <si>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</si>
  <si>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</si>
  <si>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</si>
  <si>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</si>
  <si>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</si>
  <si>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</si>
  <si>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</si>
  <si>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</si>
  <si>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</si>
  <si>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</si>
  <si>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</si>
  <si>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</si>
  <si>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</si>
  <si>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</si>
  <si>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</si>
  <si>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</si>
  <si>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</si>
  <si>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</si>
  <si>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</si>
  <si>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</si>
  <si>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</si>
  <si>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</si>
  <si>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</si>
  <si>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</si>
  <si>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</si>
  <si>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</si>
  <si>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</si>
  <si>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</si>
  <si>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</si>
  <si>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</si>
  <si>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</si>
  <si>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</si>
  <si>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</si>
  <si>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</si>
  <si>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</si>
  <si>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</si>
  <si>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</si>
  <si>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</si>
  <si>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</si>
  <si>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</si>
  <si>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</si>
  <si>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</si>
  <si>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</si>
  <si>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</si>
  <si>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</si>
  <si>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</si>
  <si>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</si>
  <si>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</si>
  <si>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</si>
  <si>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</si>
  <si>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</si>
  <si>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</si>
  <si>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</si>
  <si>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</si>
  <si>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</si>
  <si>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</si>
  <si>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</si>
  <si>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</si>
  <si>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</si>
  <si>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</si>
  <si>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</si>
  <si>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</si>
  <si>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</si>
  <si>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</si>
  <si>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</si>
  <si>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</si>
  <si>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</si>
  <si>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</si>
  <si>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</si>
  <si>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</si>
  <si>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</si>
  <si>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</si>
  <si>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</si>
  <si>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</si>
  <si>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</si>
  <si>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</si>
  <si>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</si>
  <si>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</si>
  <si>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</si>
  <si>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</si>
  <si>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</si>
  <si>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</si>
  <si>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</si>
  <si>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</si>
  <si>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</si>
  <si>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</si>
  <si>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</si>
  <si>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</si>
  <si>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</si>
  <si>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</si>
  <si>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</si>
  <si>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</si>
  <si>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</si>
  <si>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</si>
  <si>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</si>
  <si>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</si>
  <si>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</si>
  <si>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</si>
  <si>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</si>
  <si>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</si>
  <si>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</si>
  <si>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</si>
  <si>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</si>
  <si>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</si>
  <si>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</si>
  <si>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</si>
  <si>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</si>
  <si>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</si>
  <si>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</si>
  <si>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</si>
  <si>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</si>
  <si>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</si>
  <si>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</si>
  <si>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</si>
  <si>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</si>
  <si>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</si>
  <si>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</si>
  <si>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</si>
  <si>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</si>
  <si>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</si>
  <si>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</si>
  <si>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</si>
  <si>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</si>
  <si>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</si>
  <si>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</si>
  <si>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</si>
  <si>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</si>
  <si>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</si>
  <si>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</si>
  <si>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</si>
  <si>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</si>
  <si>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</si>
  <si>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</si>
  <si>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</si>
  <si>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</si>
  <si>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</si>
  <si>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</si>
  <si>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</si>
  <si>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</si>
  <si>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</si>
  <si>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</si>
  <si>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</si>
  <si>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</si>
  <si>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</si>
  <si>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</si>
  <si>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</si>
  <si>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</si>
  <si>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</si>
  <si>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</si>
  <si>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</si>
  <si>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</si>
  <si>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</si>
  <si>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</si>
  <si>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</si>
  <si>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</si>
  <si>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</si>
  <si>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</si>
  <si>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</si>
  <si>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</si>
  <si>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</si>
  <si>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</si>
  <si>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</si>
  <si>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</si>
  <si>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</si>
  <si>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</si>
  <si>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</si>
  <si>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</si>
  <si>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</si>
  <si>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</si>
  <si>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</si>
  <si>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</si>
  <si>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</si>
  <si>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</si>
  <si>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</si>
  <si>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</si>
  <si>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</si>
  <si>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</si>
  <si>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</si>
  <si>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</si>
  <si>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</si>
  <si>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</si>
  <si>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</si>
  <si>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</si>
  <si>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</si>
  <si>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</si>
  <si>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</si>
  <si>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</si>
  <si>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</si>
  <si>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</si>
  <si>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</si>
  <si>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</si>
  <si>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</si>
  <si>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</si>
  <si>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</si>
  <si>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</si>
  <si>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</si>
  <si>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</si>
  <si>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</si>
  <si>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</si>
  <si>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</si>
  <si>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</si>
  <si>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</si>
  <si>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</si>
  <si>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</si>
  <si>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</si>
  <si>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</si>
  <si>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</si>
  <si>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</si>
  <si>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</si>
  <si>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</si>
  <si>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</si>
  <si>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</si>
  <si>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</si>
  <si>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</si>
  <si>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</si>
  <si>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</si>
  <si>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</si>
  <si>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</si>
  <si>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</si>
  <si>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</si>
  <si>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</si>
  <si>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</si>
  <si>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</si>
  <si>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</si>
  <si>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</si>
  <si>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</si>
  <si>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</si>
  <si>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</si>
  <si>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</si>
  <si>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</si>
  <si>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</si>
  <si>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</si>
  <si>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</si>
  <si>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</si>
  <si>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</si>
  <si>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</si>
  <si>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</si>
  <si>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</si>
  <si>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</si>
  <si>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</si>
  <si>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</si>
  <si>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</si>
  <si>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</si>
  <si>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</si>
  <si>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</si>
  <si>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</si>
  <si>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</si>
  <si>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</si>
  <si>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</si>
  <si>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</si>
  <si>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</si>
  <si>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</si>
  <si>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</si>
  <si>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</si>
  <si>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</si>
  <si>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</si>
  <si>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</si>
  <si>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</si>
  <si>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</si>
  <si>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</si>
  <si>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</si>
  <si>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</si>
  <si>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</si>
  <si>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</si>
  <si>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</si>
  <si>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</si>
  <si>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</si>
  <si>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</si>
  <si>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</si>
  <si>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</si>
  <si>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</si>
  <si>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</si>
  <si>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</si>
  <si>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</si>
  <si>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</si>
  <si>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</si>
  <si>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</si>
  <si>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</si>
  <si>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</si>
  <si>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</si>
  <si>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</si>
  <si>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</si>
  <si>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</si>
  <si>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</si>
  <si>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</si>
  <si>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</si>
  <si>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</si>
  <si>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</si>
  <si>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</si>
  <si>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</si>
  <si>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</si>
  <si>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</si>
  <si>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</si>
  <si>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</si>
  <si>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</si>
  <si>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</si>
  <si>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</si>
  <si>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</si>
  <si>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</si>
  <si>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</si>
  <si>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</si>
  <si>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</si>
  <si>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</si>
  <si>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</si>
  <si>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</si>
  <si>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</si>
  <si>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</si>
  <si>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</si>
  <si>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</si>
  <si>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</si>
  <si>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</si>
  <si>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</si>
  <si>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</si>
  <si>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</si>
  <si>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</si>
  <si>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</si>
  <si>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</si>
  <si>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</si>
  <si>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</si>
  <si>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</si>
  <si>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</si>
  <si>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</si>
  <si>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</si>
  <si>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</si>
  <si>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</si>
  <si>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</si>
  <si>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</si>
  <si>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</si>
  <si>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</si>
  <si>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</si>
  <si>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</si>
  <si>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</si>
  <si>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</si>
  <si>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</si>
  <si>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</si>
  <si>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</si>
  <si>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</si>
  <si>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</si>
  <si>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</si>
  <si>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</si>
  <si>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</si>
  <si>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</si>
  <si>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</si>
  <si>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</si>
  <si>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</si>
  <si>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</si>
  <si>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</si>
  <si>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</si>
  <si>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</si>
  <si>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</si>
  <si>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</si>
  <si>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</si>
  <si>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</si>
  <si>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</si>
  <si>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</si>
  <si>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</si>
  <si>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</si>
  <si>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</si>
  <si>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</si>
  <si>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</si>
  <si>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</si>
  <si>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</si>
  <si>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</si>
  <si>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</si>
  <si>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</si>
  <si>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</si>
  <si>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</si>
  <si>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</si>
  <si>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</si>
  <si>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</si>
  <si>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</si>
  <si>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</si>
  <si>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</si>
  <si>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</si>
  <si>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</si>
  <si>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</si>
  <si>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</si>
  <si>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</si>
  <si>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</si>
  <si>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</si>
  <si>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</si>
  <si>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</si>
  <si>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</si>
  <si>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</si>
  <si>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</si>
  <si>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</si>
  <si>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</si>
  <si>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</si>
  <si>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</si>
  <si>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</si>
  <si>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</si>
  <si>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</si>
  <si>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</si>
  <si>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</si>
  <si>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</si>
  <si>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</si>
  <si>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</si>
  <si>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</si>
  <si>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</si>
  <si>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</si>
  <si>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</si>
  <si>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</si>
  <si>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</si>
  <si>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</si>
  <si>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</si>
  <si>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</si>
  <si>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</si>
  <si>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</si>
  <si>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</si>
  <si>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</si>
  <si>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</si>
  <si>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</si>
  <si>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</si>
  <si>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</si>
  <si>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</si>
  <si>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</si>
  <si>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</si>
  <si>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</si>
  <si>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</si>
  <si>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</si>
  <si>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</si>
  <si>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</si>
  <si>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</si>
  <si>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</si>
  <si>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</si>
  <si>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</si>
  <si>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</si>
  <si>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</si>
  <si>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</si>
  <si>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</si>
  <si>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</si>
  <si>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</si>
  <si>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</si>
  <si>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</si>
  <si>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</si>
  <si>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</si>
  <si>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</si>
  <si>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</si>
  <si>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</si>
  <si>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</si>
  <si>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</si>
  <si>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</si>
  <si>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</si>
  <si>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</si>
  <si>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</si>
  <si>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</si>
  <si>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</si>
  <si>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</si>
  <si>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</si>
  <si>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</si>
  <si>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</si>
  <si>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</si>
  <si>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</si>
  <si>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</si>
  <si>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</si>
  <si>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</si>
  <si>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</si>
  <si>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</si>
  <si>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</si>
  <si>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</si>
  <si>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</si>
  <si>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</si>
  <si>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</si>
  <si>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</si>
  <si>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</si>
  <si>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</si>
  <si>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</si>
  <si>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</si>
  <si>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</si>
  <si>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</si>
  <si>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</si>
  <si>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</si>
  <si>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</si>
  <si>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</si>
  <si>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</si>
  <si>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</si>
  <si>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</si>
  <si>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</si>
  <si>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</si>
  <si>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</si>
  <si>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</si>
  <si>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</si>
  <si>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</si>
  <si>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</si>
  <si>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</si>
  <si>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</si>
  <si>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</si>
  <si>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</si>
  <si>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</si>
  <si>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</si>
  <si>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</si>
  <si>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</si>
  <si>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</si>
  <si>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</si>
  <si>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</si>
  <si>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</si>
  <si>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</si>
  <si>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</si>
  <si>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</si>
  <si>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</si>
  <si>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</si>
  <si>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</si>
  <si>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</si>
  <si>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</si>
  <si>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</si>
  <si>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</si>
  <si>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</si>
  <si>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</si>
  <si>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</si>
  <si>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</si>
  <si>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</si>
  <si>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</si>
  <si>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</si>
  <si>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</si>
  <si>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</si>
  <si>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</si>
  <si>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</si>
  <si>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</si>
  <si>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</si>
  <si>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</si>
  <si>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</si>
  <si>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</si>
  <si>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</si>
  <si>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</si>
  <si>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</si>
  <si>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</si>
  <si>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</si>
  <si>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</si>
  <si>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</si>
  <si>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</si>
  <si>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</si>
  <si>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</si>
  <si>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</si>
  <si>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</si>
  <si>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</si>
  <si>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</si>
  <si>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</si>
  <si>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</si>
  <si>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</si>
  <si>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</si>
  <si>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</si>
  <si>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</si>
  <si>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</si>
  <si>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</si>
  <si>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</si>
  <si>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</si>
  <si>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</si>
  <si>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</si>
  <si>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</si>
  <si>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</si>
  <si>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</si>
  <si>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</si>
  <si>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</si>
  <si>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</si>
  <si>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</si>
  <si>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</si>
  <si>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</si>
  <si>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</si>
  <si>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</si>
  <si>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</si>
  <si>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</si>
  <si>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</si>
  <si>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</si>
  <si>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</si>
  <si>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</si>
  <si>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</si>
  <si>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</si>
  <si>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</si>
  <si>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</si>
  <si>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</si>
  <si>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</si>
  <si>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</si>
  <si>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</si>
  <si>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</si>
  <si>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</si>
  <si>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</si>
  <si>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</si>
  <si>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</si>
  <si>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</si>
  <si>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</si>
  <si>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</si>
  <si>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</si>
  <si>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</si>
  <si>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</si>
  <si>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</si>
  <si>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</si>
  <si>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</si>
  <si>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</si>
  <si>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</si>
  <si>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</si>
  <si>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</si>
  <si>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</si>
  <si>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</si>
  <si>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</si>
  <si>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</si>
  <si>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</si>
  <si>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</si>
  <si>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</si>
  <si>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</si>
  <si>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</si>
  <si>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</si>
  <si>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</si>
  <si>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</si>
  <si>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</si>
  <si>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</si>
  <si>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</si>
  <si>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</si>
  <si>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</si>
  <si>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</si>
  <si>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</si>
  <si>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</si>
  <si>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</si>
  <si>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</si>
  <si>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</si>
  <si>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</si>
  <si>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</si>
  <si>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</si>
  <si>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</si>
  <si>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</si>
  <si>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</si>
  <si>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</si>
  <si>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</si>
  <si>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</si>
  <si>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</si>
  <si>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</si>
  <si>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</si>
  <si>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</si>
  <si>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</si>
  <si>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</si>
  <si>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</si>
  <si>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</si>
  <si>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</si>
  <si>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</si>
  <si>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</si>
  <si>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</si>
  <si>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</si>
  <si>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</si>
  <si>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</si>
  <si>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</si>
  <si>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</si>
  <si>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</si>
  <si>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</si>
  <si>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</si>
  <si>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</si>
  <si>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</si>
  <si>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</si>
  <si>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</si>
  <si>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</si>
  <si>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</si>
  <si>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</si>
  <si>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</si>
  <si>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</si>
  <si>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</si>
  <si>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</si>
  <si>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</si>
  <si>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</si>
  <si>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</si>
  <si>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</si>
  <si>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</si>
  <si>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</si>
  <si>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</si>
  <si>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</si>
  <si>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</si>
  <si>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</si>
  <si>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</si>
  <si>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</si>
  <si>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</si>
  <si>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</si>
  <si>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</si>
  <si>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</si>
  <si>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</si>
  <si>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</si>
  <si>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</si>
  <si>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</si>
  <si>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</si>
  <si>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</si>
  <si>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</si>
  <si>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</si>
  <si>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</si>
  <si>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</si>
  <si>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</si>
  <si>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</si>
  <si>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</si>
  <si>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</si>
  <si>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</si>
  <si>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</si>
  <si>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</si>
  <si>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</si>
  <si>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</si>
  <si>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</si>
  <si>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</si>
  <si>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</si>
  <si>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</si>
  <si>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</si>
  <si>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</si>
  <si>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</si>
  <si>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</si>
  <si>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</si>
  <si>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</si>
  <si>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</si>
  <si>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</si>
  <si>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</si>
  <si>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</si>
  <si>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</si>
  <si>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</si>
  <si>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</si>
  <si>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</si>
  <si>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</si>
  <si>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</si>
  <si>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</si>
  <si>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</si>
  <si>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</si>
  <si>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</si>
  <si>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</si>
  <si>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</si>
  <si>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</si>
  <si>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</si>
  <si>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</si>
  <si>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</si>
  <si>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</si>
  <si>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</si>
  <si>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</si>
  <si>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</si>
  <si>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</si>
  <si>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</si>
  <si>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</si>
  <si>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</si>
  <si>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</si>
  <si>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</si>
  <si>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</si>
  <si>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</si>
  <si>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</si>
  <si>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</si>
  <si>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</si>
  <si>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</si>
  <si>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</si>
  <si>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</si>
  <si>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</si>
  <si>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</si>
  <si>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</si>
  <si>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</si>
  <si>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</si>
  <si>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</si>
  <si>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</si>
  <si>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</si>
  <si>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</si>
  <si>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</si>
  <si>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</si>
  <si>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</si>
  <si>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</si>
  <si>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</si>
  <si>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</si>
  <si>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</si>
  <si>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</si>
  <si>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</si>
  <si>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</si>
  <si>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</si>
  <si>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</si>
  <si>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</si>
  <si>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</si>
  <si>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</si>
  <si>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</si>
  <si>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</si>
  <si>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</si>
  <si>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</si>
  <si>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</si>
  <si>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</si>
  <si>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</si>
  <si>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</si>
  <si>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</si>
  <si>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</si>
  <si>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</si>
  <si>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</si>
  <si>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</si>
  <si>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</si>
  <si>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</si>
  <si>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</si>
  <si>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</si>
  <si>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</si>
  <si>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</si>
  <si>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</si>
  <si>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</si>
  <si>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</si>
  <si>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</si>
  <si>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</si>
  <si>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</si>
  <si>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</si>
  <si>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</si>
  <si>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</si>
  <si>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</si>
  <si>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</si>
  <si>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</si>
  <si>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</si>
  <si>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</si>
  <si>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</si>
  <si>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</si>
  <si>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</si>
  <si>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</si>
  <si>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</si>
  <si>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</si>
  <si>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</si>
  <si>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</si>
  <si>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</si>
  <si>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</si>
  <si>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</si>
  <si>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</si>
  <si>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</si>
  <si>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</si>
  <si>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</si>
  <si>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</si>
  <si>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</si>
  <si>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</si>
  <si>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</si>
  <si>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</si>
  <si>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</si>
  <si>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</si>
  <si>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</si>
  <si>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</si>
  <si>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</si>
  <si>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</si>
  <si>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</si>
  <si>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</si>
  <si>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</si>
  <si>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</si>
  <si>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</si>
  <si>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</si>
  <si>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</si>
  <si>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</si>
  <si>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</si>
  <si>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</si>
  <si>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</si>
  <si>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</si>
  <si>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</si>
  <si>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</si>
  <si>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</si>
  <si>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</si>
  <si>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</si>
  <si>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</si>
  <si>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</si>
  <si>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</si>
  <si>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</si>
  <si>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</si>
  <si>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</si>
  <si>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</si>
  <si>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</si>
  <si>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</si>
  <si>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</si>
  <si>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</si>
  <si>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</si>
  <si>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</si>
  <si>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</si>
  <si>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</si>
  <si>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</si>
  <si>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</si>
  <si>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</si>
  <si>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</si>
  <si>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</si>
  <si>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</si>
  <si>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</si>
  <si>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</si>
  <si>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</si>
  <si>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</si>
  <si>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</si>
  <si>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</si>
  <si>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</si>
  <si>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</si>
  <si>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</si>
  <si>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</si>
  <si>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</si>
  <si>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</si>
  <si>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</si>
  <si>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</si>
  <si>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</si>
  <si>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</si>
  <si>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</si>
  <si>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</si>
  <si>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</si>
  <si>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</si>
  <si>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</si>
  <si>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</si>
  <si>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</si>
  <si>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</si>
  <si>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</si>
  <si>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</si>
  <si>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</si>
  <si>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</si>
  <si>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</si>
  <si>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</si>
  <si>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</si>
  <si>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</si>
  <si>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</si>
  <si>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</si>
  <si>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</si>
  <si>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</si>
  <si>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</si>
  <si>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</si>
  <si>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</si>
  <si>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</si>
  <si>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</si>
  <si>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</si>
  <si>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</si>
  <si>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</si>
  <si>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</si>
  <si>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</si>
  <si>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</si>
  <si>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</si>
  <si>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</si>
  <si>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</si>
  <si>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</si>
  <si>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</si>
  <si>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</si>
  <si>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</si>
  <si>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</si>
  <si>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</si>
  <si>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</si>
  <si>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</si>
  <si>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</si>
  <si>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</si>
  <si>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</si>
  <si>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</si>
  <si>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</si>
  <si>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</si>
  <si>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</si>
  <si>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</si>
  <si>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</si>
  <si>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</si>
  <si>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</si>
  <si>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</si>
  <si>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</si>
  <si>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</si>
  <si>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</si>
  <si>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</si>
  <si>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</si>
  <si>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</si>
  <si>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</si>
  <si>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</si>
  <si>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</si>
  <si>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</si>
  <si>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</si>
  <si>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</si>
  <si>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</si>
  <si>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</si>
  <si>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</si>
  <si>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</si>
  <si>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</si>
  <si>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</si>
  <si>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</si>
  <si>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</si>
  <si>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</si>
  <si>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</si>
  <si>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</si>
  <si>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</si>
  <si>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</si>
  <si>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</si>
  <si>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</si>
  <si>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</si>
  <si>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</si>
  <si>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</si>
  <si>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</si>
  <si>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</si>
  <si>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</si>
  <si>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</si>
  <si>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</si>
  <si>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</si>
  <si>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</si>
  <si>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</si>
  <si>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</si>
  <si>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</si>
  <si>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</si>
  <si>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</si>
  <si>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</si>
  <si>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</si>
  <si>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</si>
  <si>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</si>
  <si>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</si>
  <si>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</si>
  <si>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</si>
  <si>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</si>
  <si>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</si>
  <si>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</si>
  <si>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</si>
  <si>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</si>
  <si>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</si>
  <si>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</si>
  <si>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</si>
  <si>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</si>
  <si>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</si>
  <si>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</si>
  <si>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</si>
  <si>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</si>
  <si>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</si>
  <si>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</si>
  <si>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</si>
  <si>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</si>
  <si>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</si>
  <si>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</si>
  <si>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</si>
  <si>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</si>
  <si>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</si>
  <si>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</si>
  <si>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</si>
  <si>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</si>
  <si>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</si>
  <si>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</si>
  <si>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</si>
  <si>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</si>
  <si>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</si>
  <si>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</si>
  <si>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</si>
  <si>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</si>
  <si>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</si>
  <si>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</si>
  <si>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</si>
  <si>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</si>
  <si>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</si>
  <si>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</si>
  <si>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</si>
  <si>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</si>
  <si>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</si>
  <si>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</si>
  <si>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</si>
  <si>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</si>
  <si>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</si>
  <si>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</si>
  <si>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</si>
  <si>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</si>
  <si>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</si>
  <si>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</si>
  <si>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</si>
  <si>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</si>
  <si>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</si>
  <si>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</si>
  <si>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</si>
  <si>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</si>
  <si>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</si>
  <si>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</si>
  <si>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</si>
  <si>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</si>
  <si>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</si>
  <si>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</si>
  <si>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</si>
  <si>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</si>
  <si>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</si>
  <si>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</si>
  <si>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</si>
  <si>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</si>
  <si>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</si>
  <si>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</si>
  <si>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</si>
  <si>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</si>
  <si>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</si>
  <si>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</si>
  <si>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</si>
  <si>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</si>
  <si>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</si>
  <si>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</si>
  <si>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</si>
  <si>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</si>
  <si>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</si>
  <si>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</si>
  <si>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</si>
  <si>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</si>
  <si>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</si>
  <si>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</si>
  <si>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</si>
  <si>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</si>
  <si>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</si>
  <si>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</si>
  <si>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</si>
  <si>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</si>
  <si>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</si>
  <si>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</si>
  <si>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</si>
  <si>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</si>
  <si>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</si>
  <si>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</si>
  <si>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</si>
  <si>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</si>
  <si>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</si>
  <si>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</si>
  <si>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</si>
  <si>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</si>
  <si>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</si>
  <si>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</si>
  <si>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</si>
  <si>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</si>
  <si>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</si>
  <si>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</si>
  <si>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</si>
  <si>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</si>
  <si>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</si>
  <si>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</si>
  <si>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</si>
  <si>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</si>
  <si>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</si>
  <si>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</si>
  <si>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</si>
  <si>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</si>
  <si>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</si>
  <si>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</si>
  <si>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</si>
  <si>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</si>
  <si>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</si>
  <si>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</si>
  <si>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</si>
  <si>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</si>
  <si>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</si>
  <si>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</si>
  <si>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</si>
  <si>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</si>
  <si>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</si>
  <si>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</si>
  <si>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</si>
  <si>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</si>
  <si>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</si>
  <si>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</si>
  <si>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</si>
  <si>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</si>
  <si>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</si>
  <si>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</si>
  <si>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</si>
  <si>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</si>
  <si>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</si>
  <si>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</si>
  <si>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</si>
  <si>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</si>
  <si>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</si>
  <si>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</si>
  <si>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</si>
  <si>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</si>
  <si>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</si>
  <si>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</si>
  <si>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</si>
  <si>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</si>
  <si>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</si>
  <si>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</si>
  <si>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</si>
  <si>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</si>
  <si>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</si>
  <si>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</si>
  <si>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</si>
  <si>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</si>
  <si>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</si>
  <si>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</si>
  <si>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</si>
  <si>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</si>
  <si>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</si>
  <si>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</si>
  <si>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</si>
  <si>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</si>
  <si>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</si>
  <si>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</si>
  <si>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</si>
  <si>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</si>
  <si>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</si>
  <si>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</si>
  <si>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</si>
  <si>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</si>
  <si>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</si>
  <si>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</si>
  <si>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</si>
  <si>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</si>
  <si>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</si>
  <si>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</si>
  <si>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</si>
  <si>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</si>
  <si>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</si>
  <si>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</si>
  <si>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</si>
  <si>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</si>
  <si>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</si>
  <si>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</si>
  <si>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</si>
  <si>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</si>
  <si>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</si>
  <si>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</si>
  <si>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</si>
  <si>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</si>
  <si>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</si>
  <si>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</si>
  <si>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</si>
  <si>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</si>
  <si>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</si>
  <si>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</si>
  <si>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</si>
  <si>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</si>
  <si>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</si>
  <si>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</si>
  <si>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</si>
  <si>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</si>
  <si>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</si>
  <si>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</si>
  <si>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</si>
  <si>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</si>
  <si>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</si>
  <si>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</si>
  <si>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</si>
  <si>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</si>
  <si>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</si>
  <si>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</si>
  <si>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</si>
  <si>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</si>
  <si>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</si>
  <si>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</si>
  <si>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</si>
  <si>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</si>
  <si>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</si>
  <si>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</si>
  <si>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</si>
  <si>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</si>
  <si>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</si>
  <si>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</si>
  <si>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</si>
  <si>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</si>
  <si>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</si>
  <si>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</si>
  <si>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</si>
  <si>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</si>
  <si>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</si>
  <si>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</si>
  <si>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</si>
  <si>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</si>
  <si>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</si>
  <si>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</si>
  <si>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</si>
  <si>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</si>
  <si>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</si>
  <si>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</si>
  <si>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</si>
  <si>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</si>
  <si>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</si>
  <si>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</si>
  <si>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</si>
  <si>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</si>
  <si>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</si>
  <si>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</si>
  <si>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</si>
  <si>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</si>
  <si>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</si>
  <si>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</si>
  <si>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</si>
  <si>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</si>
  <si>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</si>
  <si>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</si>
  <si>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</si>
  <si>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</si>
  <si>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</si>
  <si>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</si>
  <si>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</si>
  <si>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</si>
  <si>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</si>
  <si>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</si>
  <si>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</si>
  <si>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</si>
  <si>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</si>
  <si>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</si>
  <si>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</si>
  <si>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</si>
  <si>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</si>
  <si>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</si>
  <si>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</si>
  <si>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</si>
  <si>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</si>
  <si>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</si>
  <si>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</si>
  <si>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</si>
  <si>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</si>
  <si>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</si>
  <si>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</si>
  <si>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</si>
  <si>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</si>
  <si>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</si>
  <si>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</si>
  <si>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</si>
  <si>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</si>
  <si>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</si>
  <si>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</si>
  <si>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</si>
  <si>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</si>
  <si>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</si>
  <si>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</si>
  <si>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</si>
  <si>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</si>
  <si>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</si>
  <si>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</si>
  <si>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</si>
  <si>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</si>
  <si>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</si>
  <si>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</si>
  <si>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</si>
  <si>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</si>
  <si>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</si>
  <si>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</si>
  <si>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</si>
  <si>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</si>
  <si>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</si>
  <si>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</si>
  <si>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</si>
  <si>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</si>
  <si>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</si>
  <si>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</si>
  <si>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</si>
  <si>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</si>
  <si>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</si>
  <si>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</si>
  <si>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</si>
  <si>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</si>
  <si>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</si>
  <si>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</si>
  <si>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</si>
  <si>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</si>
  <si>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</si>
  <si>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</si>
  <si>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</si>
  <si>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</si>
  <si>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</si>
  <si>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</si>
  <si>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</si>
  <si>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</si>
  <si>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</si>
  <si>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</si>
  <si>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</si>
  <si>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</si>
  <si>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</si>
  <si>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</si>
  <si>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</si>
  <si>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</si>
  <si>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</si>
  <si>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</si>
  <si>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</si>
  <si>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</si>
  <si>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</si>
  <si>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</si>
  <si>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</si>
  <si>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</si>
  <si>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</si>
  <si>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</si>
  <si>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</si>
  <si>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</si>
  <si>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</si>
  <si>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</si>
  <si>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</si>
  <si>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</si>
  <si>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</si>
  <si>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</si>
  <si>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</si>
  <si>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</si>
  <si>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</si>
  <si>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</si>
  <si>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</si>
  <si>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</si>
  <si>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</si>
  <si>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</si>
  <si>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</si>
  <si>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</si>
  <si>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</si>
  <si>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</si>
  <si>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</si>
  <si>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</si>
  <si>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</si>
  <si>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</si>
  <si>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</si>
  <si>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</si>
  <si>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</si>
  <si>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</si>
  <si>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</si>
  <si>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</si>
  <si>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</si>
  <si>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</si>
  <si>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</si>
  <si>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</si>
  <si>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</si>
  <si>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</si>
  <si>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</si>
  <si>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</si>
  <si>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</si>
  <si>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</si>
  <si>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</si>
  <si>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</si>
  <si>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</si>
  <si>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</si>
  <si>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</si>
  <si>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</si>
  <si>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</si>
  <si>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</si>
  <si>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</si>
  <si>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</si>
  <si>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</si>
  <si>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</si>
  <si>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</si>
  <si>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</si>
  <si>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</si>
  <si>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</si>
  <si>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</si>
  <si>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</si>
  <si>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</si>
  <si>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</si>
  <si>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</si>
  <si>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</si>
  <si>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</si>
  <si>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</si>
  <si>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</si>
  <si>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</si>
  <si>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</si>
  <si>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</si>
  <si>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</si>
  <si>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</si>
  <si>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</si>
  <si>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</si>
  <si>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</si>
  <si>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</si>
  <si>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</si>
  <si>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</si>
  <si>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</si>
  <si>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</si>
  <si>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</si>
  <si>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</si>
  <si>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</si>
  <si>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</si>
  <si>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</si>
  <si>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</si>
  <si>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</si>
  <si>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</si>
  <si>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</si>
  <si>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</si>
  <si>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</si>
  <si>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</si>
  <si>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</si>
  <si>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</si>
  <si>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</si>
  <si>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</si>
  <si>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</si>
  <si>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</si>
  <si>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</si>
  <si>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</si>
  <si>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</si>
  <si>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</si>
  <si>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</si>
  <si>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</si>
  <si>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</si>
  <si>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</si>
  <si>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</si>
  <si>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</si>
  <si>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</si>
  <si>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</si>
  <si>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</si>
  <si>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</si>
  <si>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</si>
  <si>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</si>
  <si>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</si>
  <si>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</si>
  <si>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</si>
  <si>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</si>
  <si>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</si>
  <si>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</si>
  <si>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</si>
  <si>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</si>
  <si>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</si>
  <si>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</si>
  <si>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</si>
  <si>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</si>
  <si>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</si>
  <si>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</si>
  <si>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</si>
  <si>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</si>
  <si>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</si>
  <si>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</si>
  <si>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</si>
  <si>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</si>
  <si>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</si>
  <si>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</si>
  <si>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</si>
  <si>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</si>
  <si>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</si>
  <si>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</si>
  <si>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</si>
  <si>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</si>
  <si>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</si>
  <si>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</si>
  <si>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</si>
  <si>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</si>
  <si>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</si>
  <si>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</si>
  <si>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</si>
  <si>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</si>
  <si>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</si>
  <si>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</si>
  <si>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</si>
  <si>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</si>
  <si>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</si>
  <si>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</si>
  <si>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</si>
  <si>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</si>
  <si>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</si>
  <si>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</si>
  <si>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</si>
  <si>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</si>
  <si>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</si>
  <si>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</si>
  <si>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</si>
  <si>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</si>
  <si>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</si>
  <si>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</si>
  <si>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</si>
  <si>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</si>
  <si>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</si>
  <si>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</si>
  <si>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</si>
  <si>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</si>
  <si>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</si>
  <si>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</si>
  <si>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</si>
  <si>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</si>
  <si>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</si>
  <si>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</si>
  <si>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</si>
  <si>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</si>
  <si>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</si>
  <si>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</si>
  <si>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</si>
  <si>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</si>
  <si>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</si>
  <si>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</si>
  <si>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</si>
  <si>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</si>
  <si>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</si>
  <si>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</si>
  <si>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</si>
  <si>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</si>
  <si>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</si>
  <si>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</si>
  <si>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</si>
  <si>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</si>
  <si>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</si>
  <si>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</si>
  <si>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</si>
  <si>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</si>
  <si>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</si>
  <si>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</si>
  <si>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</si>
  <si>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</si>
  <si>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</si>
  <si>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</si>
  <si>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</si>
  <si>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</si>
  <si>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</si>
  <si>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</si>
  <si>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</si>
  <si>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</si>
  <si>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</si>
  <si>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</si>
  <si>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</si>
  <si>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</si>
  <si>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</si>
  <si>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</si>
  <si>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</si>
  <si>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</si>
  <si>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</si>
  <si>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</si>
  <si>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</si>
  <si>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</si>
  <si>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</si>
  <si>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</si>
  <si>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</si>
  <si>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</si>
  <si>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</si>
  <si>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</si>
  <si>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</si>
  <si>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</si>
  <si>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</si>
  <si>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</si>
  <si>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</si>
  <si>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</si>
  <si>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</si>
  <si>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</si>
  <si>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</si>
  <si>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</si>
  <si>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</si>
  <si>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</si>
  <si>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</si>
  <si>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</si>
  <si>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</si>
  <si>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</si>
  <si>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</si>
  <si>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</si>
  <si>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</si>
  <si>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</si>
  <si>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</si>
  <si>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</si>
  <si>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</si>
  <si>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</si>
  <si>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</si>
  <si>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</si>
  <si>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</si>
  <si>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</si>
  <si>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</si>
  <si>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</si>
  <si>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</si>
  <si>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</si>
  <si>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</si>
  <si>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</si>
  <si>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</si>
  <si>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</si>
  <si>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</si>
  <si>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</si>
  <si>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</si>
  <si>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</si>
  <si>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</si>
  <si>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</si>
  <si>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</si>
  <si>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</si>
  <si>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</si>
  <si>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</si>
  <si>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</si>
  <si>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</si>
  <si>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</si>
  <si>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</si>
  <si>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</si>
  <si>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</si>
  <si>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</si>
  <si>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</si>
  <si>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</si>
  <si>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</si>
  <si>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</si>
  <si>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</si>
  <si>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</si>
  <si>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</si>
  <si>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</si>
  <si>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</si>
  <si>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</si>
  <si>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</si>
  <si>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</si>
  <si>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</si>
  <si>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</si>
  <si>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</si>
  <si>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</si>
  <si>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</si>
  <si>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</si>
  <si>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</si>
  <si>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</si>
  <si>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</si>
  <si>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</si>
  <si>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</si>
  <si>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</si>
  <si>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</si>
  <si>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</si>
  <si>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</si>
  <si>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</si>
  <si>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</si>
  <si>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</si>
  <si>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</si>
  <si>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</si>
  <si>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</si>
  <si>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</si>
  <si>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</si>
  <si>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</si>
  <si>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</si>
  <si>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</si>
  <si>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</si>
  <si>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</si>
  <si>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</si>
  <si>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</si>
  <si>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</si>
  <si>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</si>
  <si>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</si>
  <si>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</si>
  <si>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</si>
  <si>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</si>
  <si>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</si>
  <si>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</si>
  <si>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</si>
  <si>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</si>
  <si>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</si>
  <si>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</si>
  <si>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</si>
  <si>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</si>
  <si>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</si>
  <si>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</si>
  <si>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</si>
  <si>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</si>
  <si>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</si>
  <si>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</si>
  <si>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</si>
  <si>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</si>
  <si>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</si>
  <si>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</si>
  <si>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</si>
  <si>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</si>
  <si>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</si>
  <si>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</si>
  <si>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</si>
  <si>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</si>
  <si>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</si>
  <si>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</si>
  <si>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</si>
  <si>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</si>
  <si>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</si>
  <si>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</si>
  <si>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</si>
  <si>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</si>
  <si>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</si>
  <si>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</si>
  <si>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</si>
  <si>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</si>
  <si>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</si>
  <si>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</si>
  <si>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</si>
  <si>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</si>
  <si>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</si>
  <si>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</si>
  <si>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</si>
  <si>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</si>
  <si>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</si>
  <si>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</si>
  <si>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</si>
  <si>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</si>
  <si>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</si>
  <si>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</si>
  <si>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</si>
  <si>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</si>
  <si>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</si>
  <si>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</si>
  <si>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</si>
  <si>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</si>
  <si>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</si>
  <si>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</si>
  <si>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</si>
  <si>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</si>
  <si>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</si>
  <si>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</si>
  <si>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</si>
  <si>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</si>
  <si>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</si>
  <si>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</si>
  <si>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</si>
  <si>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</si>
  <si>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</si>
  <si>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</si>
  <si>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</si>
  <si>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</si>
  <si>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</si>
  <si>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</si>
  <si>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</si>
  <si>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</si>
  <si>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</si>
  <si>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</si>
  <si>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</si>
  <si>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</si>
  <si>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</si>
  <si>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</si>
  <si>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</si>
  <si>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</si>
  <si>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</si>
  <si>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</si>
  <si>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</si>
  <si>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</si>
  <si>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</si>
  <si>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</si>
  <si>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</si>
  <si>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</si>
  <si>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</si>
  <si>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</si>
  <si>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</si>
  <si>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</si>
  <si>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</si>
  <si>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</si>
  <si>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</si>
  <si>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</si>
  <si>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</si>
  <si>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</si>
  <si>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</si>
  <si>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</si>
  <si>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</si>
  <si>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</si>
  <si>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</si>
  <si>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</si>
  <si>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</si>
  <si>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</si>
  <si>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</si>
  <si>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</si>
  <si>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</si>
  <si>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</si>
  <si>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</si>
  <si>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</si>
  <si>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</si>
  <si>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</si>
  <si>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</si>
  <si>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</si>
  <si>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</si>
  <si>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</si>
  <si>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</si>
  <si>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</si>
  <si>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</si>
  <si>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</si>
  <si>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</si>
  <si>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</si>
  <si>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</si>
  <si>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</si>
  <si>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</si>
  <si>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</si>
  <si>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</si>
  <si>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</si>
  <si>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</si>
  <si>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</si>
  <si>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</si>
  <si>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</si>
  <si>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</si>
  <si>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</si>
  <si>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</si>
  <si>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</si>
  <si>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</si>
  <si>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</si>
  <si>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</si>
  <si>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</si>
  <si>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</si>
  <si>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</si>
  <si>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</si>
  <si>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</si>
  <si>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</si>
  <si>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</si>
  <si>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</si>
  <si>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</si>
  <si>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</si>
  <si>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</si>
  <si>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</si>
  <si>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</si>
  <si>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</si>
  <si>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</si>
  <si>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</si>
  <si>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</si>
  <si>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</si>
  <si>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</si>
  <si>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</si>
  <si>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</si>
  <si>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</si>
  <si>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</si>
  <si>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</si>
  <si>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</si>
  <si>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</si>
  <si>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</si>
  <si>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</si>
  <si>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</si>
  <si>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</si>
  <si>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</si>
  <si>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</si>
  <si>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</si>
  <si>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</si>
  <si>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</si>
  <si>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</si>
  <si>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</si>
  <si>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</si>
  <si>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</si>
  <si>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</si>
  <si>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</si>
  <si>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</si>
  <si>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</si>
  <si>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</si>
  <si>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</si>
  <si>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</si>
  <si>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</si>
  <si>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</si>
  <si>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</si>
  <si>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</si>
  <si>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</si>
  <si>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</si>
  <si>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</si>
  <si>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</si>
  <si>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</si>
  <si>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</si>
  <si>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</si>
  <si>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</si>
  <si>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</si>
  <si>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</si>
  <si>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</si>
  <si>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</si>
  <si>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</si>
  <si>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</si>
  <si>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</si>
  <si>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</si>
  <si>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</si>
  <si>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</si>
  <si>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</si>
  <si>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</si>
  <si>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</si>
  <si>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</si>
  <si>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</si>
  <si>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</si>
  <si>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</si>
  <si>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</si>
  <si>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</si>
  <si>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</si>
  <si>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</si>
  <si>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</si>
  <si>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</si>
  <si>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</si>
  <si>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</si>
  <si>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</si>
  <si>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</si>
  <si>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</si>
  <si>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</si>
  <si>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</si>
  <si>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</si>
  <si>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</si>
  <si>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</si>
  <si>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</si>
  <si>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</si>
  <si>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</si>
  <si>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</si>
  <si>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</si>
  <si>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</si>
  <si>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</si>
  <si>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</si>
  <si>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</si>
  <si>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</si>
  <si>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</si>
  <si>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</si>
  <si>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</si>
  <si>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</si>
  <si>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</si>
  <si>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</si>
  <si>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</si>
  <si>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</si>
  <si>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</si>
  <si>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</si>
  <si>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</si>
  <si>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</si>
  <si>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</si>
  <si>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</si>
  <si>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</si>
  <si>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</si>
  <si>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</si>
  <si>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</si>
  <si>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</si>
  <si>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</si>
  <si>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</si>
  <si>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</si>
  <si>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</si>
  <si>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</si>
  <si>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</si>
  <si>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</si>
  <si>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</si>
  <si>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</si>
  <si>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</si>
  <si>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</si>
  <si>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</si>
  <si>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</si>
  <si>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</si>
  <si>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</si>
  <si>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</si>
  <si>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</si>
  <si>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</si>
  <si>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</si>
  <si>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</si>
  <si>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</si>
  <si>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</si>
  <si>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</si>
  <si>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</si>
  <si>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</si>
  <si>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</si>
  <si>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</si>
  <si>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</si>
  <si>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</si>
  <si>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</si>
  <si>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</si>
  <si>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</si>
  <si>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</si>
  <si>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</si>
  <si>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</si>
  <si>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</si>
  <si>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</si>
  <si>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</si>
  <si>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</si>
  <si>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</si>
  <si>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</si>
  <si>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</si>
  <si>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</si>
  <si>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</si>
  <si>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</si>
  <si>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</si>
  <si>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</si>
  <si>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</si>
  <si>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</si>
  <si>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</si>
  <si>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</si>
  <si>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</si>
  <si>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</si>
  <si>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</si>
  <si>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</si>
  <si>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</si>
  <si>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</si>
  <si>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</si>
  <si>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</si>
  <si>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</si>
  <si>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</si>
  <si>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</si>
  <si>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</si>
  <si>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</si>
  <si>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</si>
  <si>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</si>
  <si>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</si>
  <si>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</si>
  <si>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</si>
  <si>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</si>
  <si>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</si>
  <si>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</si>
  <si>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</si>
  <si>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</si>
  <si>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</si>
  <si>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</si>
  <si>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</si>
  <si>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</si>
  <si>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</si>
  <si>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</si>
  <si>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</si>
  <si>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</si>
  <si>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</si>
  <si>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</si>
  <si>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</si>
  <si>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</si>
  <si>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</si>
  <si>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</si>
  <si>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</si>
  <si>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</si>
  <si>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</si>
  <si>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</si>
  <si>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</si>
  <si>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</si>
  <si>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</si>
  <si>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</si>
  <si>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</si>
  <si>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</si>
  <si>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</si>
  <si>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</si>
  <si>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</si>
  <si>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</si>
  <si>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</si>
  <si>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</si>
  <si>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</si>
  <si>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</si>
  <si>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</si>
  <si>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</si>
  <si>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</si>
  <si>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</si>
  <si>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</si>
  <si>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</si>
  <si>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</si>
  <si>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</si>
  <si>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</si>
  <si>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</si>
  <si>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</si>
  <si>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</si>
  <si>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</si>
  <si>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</si>
  <si>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</si>
  <si>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</si>
  <si>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</si>
  <si>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</si>
  <si>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</si>
  <si>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</si>
  <si>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</si>
  <si>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</si>
  <si>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</si>
  <si>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</si>
  <si>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</si>
  <si>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</si>
  <si>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</si>
  <si>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</si>
  <si>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</si>
  <si>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</si>
  <si>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</si>
  <si>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</si>
  <si>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</si>
  <si>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</si>
  <si>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</si>
  <si>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</si>
  <si>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</si>
  <si>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</si>
  <si>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</si>
  <si>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</si>
  <si>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</si>
  <si>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05068645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</si>
  <si>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</si>
  <si>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</si>
  <si>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</si>
  <si>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MARS</t>
  </si>
  <si>
    <t xml:space="preserve">NOM_PRELEV_DETERM</t>
  </si>
  <si>
    <t xml:space="preserve">EUROFINS Hydrobiologie FRANCE</t>
  </si>
  <si>
    <t xml:space="preserve">LB_STATION</t>
  </si>
  <si>
    <t xml:space="preserve">LE MARS A LE VAULMIER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</si>
  <si>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</si>
  <si>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666276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</si>
  <si>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</si>
  <si>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</si>
  <si>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6454065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</si>
  <si>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</si>
  <si>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19IJ00230061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</si>
  <si>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</si>
  <si>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666181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</si>
  <si>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</si>
  <si>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6454062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</si>
  <si>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</si>
  <si>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</si>
  <si>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</si>
  <si>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</si>
  <si>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</si>
  <si>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</si>
  <si>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</si>
  <si>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</si>
  <si>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</si>
  <si>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</si>
  <si>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</si>
  <si>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</si>
  <si>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fortement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</si>
  <si>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</si>
  <si>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</si>
  <si>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</si>
  <si>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</si>
  <si>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</si>
  <si>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</si>
  <si>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</si>
  <si>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</si>
  <si>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</si>
  <si>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</si>
  <si>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</si>
  <si>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</si>
  <si>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</si>
  <si>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</si>
  <si>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</si>
  <si>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</si>
  <si>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</si>
  <si>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</si>
  <si>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</si>
  <si>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</si>
  <si>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</si>
  <si>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</si>
  <si>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</si>
  <si>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</si>
  <si>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</si>
  <si>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</si>
  <si>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</si>
  <si>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</si>
  <si>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</si>
  <si>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</si>
  <si>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</si>
  <si>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</si>
  <si>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</si>
  <si>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</si>
  <si>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</si>
  <si>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</si>
  <si>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</si>
  <si>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</si>
  <si>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</si>
  <si>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</si>
  <si>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</si>
  <si>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</si>
  <si>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</si>
  <si>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</si>
  <si>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</si>
  <si>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</si>
  <si>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</si>
  <si>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</si>
  <si>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</si>
  <si>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</si>
  <si>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</si>
  <si>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</si>
  <si>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</si>
  <si>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</si>
  <si>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</si>
  <si>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</si>
  <si>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</si>
  <si>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</si>
  <si>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</si>
  <si>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</si>
  <si>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</si>
  <si>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</si>
  <si>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</si>
  <si>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bas =&gt; entre l'étiage normal et l'étiage sévère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</si>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</sst>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19" activeCellId="0" sqref="E19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43733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666276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6454065</v>
      </c>
    </row>
    <row r="19" customFormat="false" ht="15" hidden="false" customHeight="false" outlineLevel="0" collapsed="false">
      <c r="A19" s="34" t="s">
        <v>5201</v>
      </c>
      <c r="B19" s="40" t="n">
        <v>756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7.3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100</v>
      </c>
      <c r="D35" s="53" t="s">
        <v>5220</v>
      </c>
      <c r="E35" s="54"/>
    </row>
    <row r="36" s="57" customFormat="true" ht="15" hidden="false" customHeight="true" outlineLevel="0" collapsed="false">
      <c r="A36" s="55" t="s">
        <v>5221</v>
      </c>
      <c r="B36" s="35" t="n">
        <v>100</v>
      </c>
      <c r="C36" s="51"/>
      <c r="D36" s="56" t="s">
        <v>5222</v>
      </c>
      <c r="E36" s="35"/>
    </row>
    <row r="37" s="57" customFormat="true" ht="15" hidden="false" customHeight="true" outlineLevel="0" collapsed="false">
      <c r="A37" s="55" t="s">
        <v>5223</v>
      </c>
      <c r="B37" s="35" t="n">
        <v>7.3</v>
      </c>
      <c r="C37" s="51"/>
      <c r="D37" s="56" t="s">
        <v>5224</v>
      </c>
      <c r="E37" s="35"/>
    </row>
    <row r="38" s="57" customFormat="true" ht="15" hidden="false" customHeight="true" outlineLevel="0" collapsed="false">
      <c r="A38" s="55" t="s">
        <v>5225</v>
      </c>
      <c r="B38" s="35" t="n">
        <v>0.05</v>
      </c>
      <c r="C38" s="51"/>
      <c r="D38" s="56" t="s">
        <v>5225</v>
      </c>
      <c r="E38" s="35"/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/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/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/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/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/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/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 t="n">
        <v>2</v>
      </c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4</v>
      </c>
      <c r="C57" s="51"/>
      <c r="D57" s="19" t="s">
        <v>5242</v>
      </c>
      <c r="E57" s="61"/>
    </row>
    <row r="58" s="17" customFormat="true" ht="15" hidden="false" customHeight="false" outlineLevel="0" collapsed="false">
      <c r="A58" s="34" t="s">
        <v>5243</v>
      </c>
      <c r="B58" s="62" t="n">
        <v>4</v>
      </c>
      <c r="C58" s="51"/>
      <c r="D58" s="26" t="s">
        <v>5243</v>
      </c>
      <c r="E58" s="62"/>
    </row>
    <row r="59" s="17" customFormat="true" ht="15" hidden="false" customHeight="false" outlineLevel="0" collapsed="false">
      <c r="A59" s="34" t="s">
        <v>5244</v>
      </c>
      <c r="B59" s="62" t="n">
        <v>1</v>
      </c>
      <c r="C59" s="51"/>
      <c r="D59" s="26" t="s">
        <v>5244</v>
      </c>
      <c r="E59" s="62"/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/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/>
    </row>
    <row r="66" s="17" customFormat="true" ht="15" hidden="false" customHeight="false" outlineLevel="0" collapsed="false">
      <c r="A66" s="34" t="s">
        <v>5249</v>
      </c>
      <c r="B66" s="62"/>
      <c r="C66" s="51"/>
      <c r="D66" s="26" t="s">
        <v>5249</v>
      </c>
      <c r="E66" s="62"/>
    </row>
    <row r="67" s="17" customFormat="true" ht="15" hidden="false" customHeight="false" outlineLevel="0" collapsed="false">
      <c r="A67" s="34" t="s">
        <v>5250</v>
      </c>
      <c r="B67" s="62" t="n">
        <v>4</v>
      </c>
      <c r="C67" s="51"/>
      <c r="D67" s="26" t="s">
        <v>5250</v>
      </c>
      <c r="E67" s="62"/>
    </row>
    <row r="68" s="17" customFormat="true" ht="15" hidden="false" customHeight="false" outlineLevel="0" collapsed="false">
      <c r="A68" s="34" t="s">
        <v>5251</v>
      </c>
      <c r="B68" s="62" t="n">
        <v>4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 t="n">
        <v>2</v>
      </c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 t="n">
        <v>2</v>
      </c>
      <c r="C73" s="51"/>
      <c r="D73" s="19" t="s">
        <v>5254</v>
      </c>
      <c r="E73" s="61"/>
    </row>
    <row r="74" s="17" customFormat="true" ht="15" hidden="false" customHeight="false" outlineLevel="0" collapsed="false">
      <c r="A74" s="34" t="s">
        <v>5255</v>
      </c>
      <c r="B74" s="62" t="n">
        <v>4</v>
      </c>
      <c r="C74" s="51"/>
      <c r="D74" s="26" t="s">
        <v>5255</v>
      </c>
      <c r="E74" s="62"/>
    </row>
    <row r="75" s="17" customFormat="true" ht="15" hidden="false" customHeight="false" outlineLevel="0" collapsed="false">
      <c r="A75" s="34" t="s">
        <v>5256</v>
      </c>
      <c r="B75" s="62" t="n">
        <v>3</v>
      </c>
      <c r="C75" s="51"/>
      <c r="D75" s="26" t="s">
        <v>5256</v>
      </c>
      <c r="E75" s="62"/>
    </row>
    <row r="76" s="17" customFormat="true" ht="15" hidden="false" customHeight="false" outlineLevel="0" collapsed="false">
      <c r="A76" s="34" t="s">
        <v>5257</v>
      </c>
      <c r="B76" s="62" t="n">
        <v>2</v>
      </c>
      <c r="C76" s="51"/>
      <c r="D76" s="26" t="s">
        <v>5257</v>
      </c>
      <c r="E76" s="62"/>
    </row>
    <row r="77" s="17" customFormat="true" ht="15" hidden="false" customHeight="false" outlineLevel="0" collapsed="false">
      <c r="A77" s="34" t="s">
        <v>5258</v>
      </c>
      <c r="B77" s="62" t="n">
        <v>2</v>
      </c>
      <c r="C77" s="51"/>
      <c r="D77" s="26" t="s">
        <v>5258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/>
    </row>
    <row r="82" s="17" customFormat="true" ht="15" hidden="false" customHeight="false" outlineLevel="0" collapsed="false">
      <c r="A82" s="34" t="s">
        <v>5261</v>
      </c>
      <c r="B82" s="62"/>
      <c r="C82" s="51"/>
      <c r="D82" s="26" t="s">
        <v>5261</v>
      </c>
      <c r="E82" s="62"/>
    </row>
    <row r="83" s="17" customFormat="true" ht="15" hidden="false" customHeight="false" outlineLevel="0" collapsed="false">
      <c r="A83" s="34" t="s">
        <v>5262</v>
      </c>
      <c r="B83" s="62" t="n">
        <v>4</v>
      </c>
      <c r="C83" s="51"/>
      <c r="D83" s="26" t="s">
        <v>5262</v>
      </c>
      <c r="E83" s="62"/>
    </row>
    <row r="84" s="17" customFormat="true" ht="15" hidden="false" customHeight="false" outlineLevel="0" collapsed="false">
      <c r="A84" s="34" t="s">
        <v>5263</v>
      </c>
      <c r="B84" s="62" t="n">
        <v>4</v>
      </c>
      <c r="C84" s="51"/>
      <c r="D84" s="26" t="s">
        <v>5263</v>
      </c>
      <c r="E84" s="62"/>
    </row>
    <row r="85" s="17" customFormat="true" ht="15" hidden="false" customHeight="false" outlineLevel="0" collapsed="false">
      <c r="A85" s="34" t="s">
        <v>5264</v>
      </c>
      <c r="B85" s="62" t="n">
        <v>2</v>
      </c>
      <c r="C85" s="51"/>
      <c r="D85" s="26" t="s">
        <v>5264</v>
      </c>
      <c r="E85" s="62"/>
    </row>
    <row r="86" s="17" customFormat="true" ht="15" hidden="false" customHeight="false" outlineLevel="0" collapsed="false">
      <c r="A86" s="34" t="s">
        <v>5265</v>
      </c>
      <c r="B86" s="62" t="n">
        <v>2</v>
      </c>
      <c r="C86" s="51"/>
      <c r="D86" s="26" t="s">
        <v>5265</v>
      </c>
      <c r="E86" s="62"/>
    </row>
    <row r="87" s="17" customFormat="true" ht="15" hidden="false" customHeight="false" outlineLevel="0" collapsed="false">
      <c r="A87" s="34" t="s">
        <v>5266</v>
      </c>
      <c r="B87" s="62" t="n">
        <v>1</v>
      </c>
      <c r="C87" s="51"/>
      <c r="D87" s="26" t="s">
        <v>5266</v>
      </c>
      <c r="E87" s="62"/>
    </row>
    <row r="88" s="17" customFormat="true" ht="15" hidden="false" customHeight="false" outlineLevel="0" collapsed="false">
      <c r="A88" s="34" t="s">
        <v>5267</v>
      </c>
      <c r="B88" s="62"/>
      <c r="C88" s="51"/>
      <c r="D88" s="26" t="s">
        <v>5267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5269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470</v>
      </c>
      <c r="B97" s="79" t="str">
        <f aca="false">IF(A97="NEWCOD",IF(ISBLANK(G97),"renseigner le champ 'Nouveau taxon'",G97),VLOOKUP(A97,'Ref Taxo'!A:B,2,0))</f>
        <v>Brachythecium rivulare</v>
      </c>
      <c r="C97" s="80" t="n">
        <f aca="false">IF(A97="NEWCOD",IF(ISBLANK(H97),"NoCod",H97),VLOOKUP(A97,'Ref Taxo'!A:D,4,0))</f>
        <v>1260</v>
      </c>
      <c r="D97" s="81" t="n">
        <v>0.02</v>
      </c>
      <c r="E97" s="82"/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657</v>
      </c>
      <c r="B98" s="79" t="str">
        <f aca="false">IF(A98="NEWCOD",IF(ISBLANK(G98),"renseigner le champ 'Nouveau taxon'",G98),VLOOKUP(A98,'Ref Taxo'!A:B,2,0))</f>
        <v>Cardamine hirsuta</v>
      </c>
      <c r="C98" s="80" t="n">
        <f aca="false">IF(A98="NEWCOD",IF(ISBLANK(H98),"NoCod",H98),VLOOKUP(A98,'Ref Taxo'!A:D,4,0))</f>
        <v>1759</v>
      </c>
      <c r="D98" s="81" t="n">
        <v>0.01</v>
      </c>
      <c r="E98" s="82"/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4837</v>
      </c>
      <c r="B99" s="79" t="str">
        <f aca="false">IF(A99="NEWCOD",IF(ISBLANK(G99),"renseigner le champ 'Nouveau taxon'",G99),VLOOKUP(A99,'Ref Taxo'!A:B,2,0))</f>
        <v>Thamnobryum alopecurum</v>
      </c>
      <c r="C99" s="80" t="n">
        <f aca="false">IF(A99="NEWCOD",IF(ISBLANK(H99),"NoCod",H99),VLOOKUP(A99,'Ref Taxo'!A:D,4,0))</f>
        <v>1344</v>
      </c>
      <c r="D99" s="81" t="n">
        <v>0.01</v>
      </c>
      <c r="E99" s="82"/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1443</v>
      </c>
      <c r="B100" s="79" t="str">
        <f aca="false">IF(A100="NEWCOD",IF(ISBLANK(G100),"renseigner le champ 'Nouveau taxon'",G100),VLOOKUP(A100,'Ref Taxo'!A:B,2,0))</f>
        <v>Dichodontium pellucidum</v>
      </c>
      <c r="C100" s="80" t="n">
        <f aca="false">IF(A100="NEWCOD",IF(ISBLANK(H100),"NoCod",H100),VLOOKUP(A100,'Ref Taxo'!A:D,4,0))</f>
        <v>1278</v>
      </c>
      <c r="D100" s="81" t="n">
        <v>0.01</v>
      </c>
      <c r="E100" s="82"/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4438</v>
      </c>
      <c r="B101" s="79" t="str">
        <f aca="false">IF(A101="NEWCOD",IF(ISBLANK(G101),"renseigner le champ 'Nouveau taxon'",G101),VLOOKUP(A101,'Ref Taxo'!A:B,2,0))</f>
        <v>Schistidium rivulare</v>
      </c>
      <c r="C101" s="80" t="n">
        <f aca="false">IF(A101="NEWCOD",IF(ISBLANK(H101),"NoCod",H101),VLOOKUP(A101,'Ref Taxo'!A:D,4,0))</f>
        <v>1327</v>
      </c>
      <c r="D101" s="81" t="n">
        <v>0.01</v>
      </c>
      <c r="E101" s="82"/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2246</v>
      </c>
      <c r="B102" s="79" t="str">
        <f aca="false">IF(A102="NEWCOD",IF(ISBLANK(G102),"renseigner le champ 'Nouveau taxon'",G102),VLOOKUP(A102,'Ref Taxo'!A:B,2,0))</f>
        <v>Hygroamblystegium fluviatile</v>
      </c>
      <c r="C102" s="80" t="n">
        <f aca="false">IF(A102="NEWCOD",IF(ISBLANK(H102),"NoCod",H102),VLOOKUP(A102,'Ref Taxo'!A:D,4,0))</f>
        <v>1237</v>
      </c>
      <c r="D102" s="81" t="n">
        <v>0.01</v>
      </c>
      <c r="E102" s="82"/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2276</v>
      </c>
      <c r="B103" s="79" t="str">
        <f aca="false">IF(A103="NEWCOD",IF(ISBLANK(G103),"renseigner le champ 'Nouveau taxon'",G103),VLOOKUP(A103,'Ref Taxo'!A:B,2,0))</f>
        <v>Hygrohypnum duriusculum</v>
      </c>
      <c r="C103" s="80" t="n">
        <f aca="false">IF(A103="NEWCOD",IF(ISBLANK(H103),"NoCod",H103),VLOOKUP(A103,'Ref Taxo'!A:D,4,0))</f>
        <v>9821</v>
      </c>
      <c r="D103" s="81" t="n">
        <v>0.01</v>
      </c>
      <c r="E103" s="82"/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559</v>
      </c>
      <c r="B104" s="79" t="str">
        <f aca="false">IF(A104="NEWCOD",IF(ISBLANK(G104),"renseigner le champ 'Nouveau taxon'",G104),VLOOKUP(A104,'Ref Taxo'!A:B,2,0))</f>
        <v>Calliergonella cuspidata</v>
      </c>
      <c r="C104" s="80" t="n">
        <f aca="false">IF(A104="NEWCOD",IF(ISBLANK(H104),"NoCod",H104),VLOOKUP(A104,'Ref Taxo'!A:D,4,0))</f>
        <v>1228</v>
      </c>
      <c r="D104" s="81" t="n">
        <v>0.01</v>
      </c>
      <c r="E104" s="82"/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2095</v>
      </c>
      <c r="B105" s="79" t="str">
        <f aca="false">IF(A105="NEWCOD",IF(ISBLANK(G105),"renseigner le champ 'Nouveau taxon'",G105),VLOOKUP(A105,'Ref Taxo'!A:B,2,0))</f>
        <v>Gongrosira</v>
      </c>
      <c r="C105" s="80" t="n">
        <f aca="false">IF(A105="NEWCOD",IF(ISBLANK(H105),"NoCod",H105),VLOOKUP(A105,'Ref Taxo'!A:D,4,0))</f>
        <v>30105</v>
      </c>
      <c r="D105" s="81" t="n">
        <v>0.01</v>
      </c>
      <c r="E105" s="82"/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1371</v>
      </c>
      <c r="B106" s="79" t="str">
        <f aca="false">IF(A106="NEWCOD",IF(ISBLANK(G106),"renseigner le champ 'Nouveau taxon'",G106),VLOOKUP(A106,'Ref Taxo'!A:B,2,0))</f>
        <v>Dermatocarpon weberi</v>
      </c>
      <c r="C106" s="80" t="n">
        <f aca="false">IF(A106="NEWCOD",IF(ISBLANK(H106),"NoCod",H106),VLOOKUP(A106,'Ref Taxo'!A:D,4,0))</f>
        <v>10217</v>
      </c>
      <c r="D106" s="81" t="n">
        <v>0.01</v>
      </c>
      <c r="E106" s="82"/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204</v>
      </c>
      <c r="B107" s="79" t="str">
        <f aca="false">IF(A107="NEWCOD",IF(ISBLANK(G107),"renseigner le champ 'Nouveau taxon'",G107),VLOOKUP(A107,'Ref Taxo'!A:B,2,0))</f>
        <v>Anomodon attenuatus</v>
      </c>
      <c r="C107" s="80" t="n">
        <f aca="false">IF(A107="NEWCOD",IF(ISBLANK(H107),"NoCod",H107),VLOOKUP(A107,'Ref Taxo'!A:D,4,0))</f>
        <v>29913</v>
      </c>
      <c r="D107" s="81" t="n">
        <v>0.01</v>
      </c>
      <c r="E107" s="82"/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3380</v>
      </c>
      <c r="B108" s="79" t="str">
        <f aca="false">IF(A108="NEWCOD",IF(ISBLANK(G108),"renseigner le champ 'Nouveau taxon'",G108),VLOOKUP(A108,'Ref Taxo'!A:B,2,0))</f>
        <v>Persicaria hydropiper</v>
      </c>
      <c r="C108" s="80" t="n">
        <f aca="false">IF(A108="NEWCOD",IF(ISBLANK(H108),"NoCod",H108),VLOOKUP(A108,'Ref Taxo'!A:D,4,0))</f>
        <v>31021</v>
      </c>
      <c r="D108" s="81" t="n">
        <v>0.01</v>
      </c>
      <c r="E108" s="82"/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4225</v>
      </c>
      <c r="B109" s="79" t="str">
        <f aca="false">IF(A109="NEWCOD",IF(ISBLANK(G109),"renseigner le champ 'Nouveau taxon'",G109),VLOOKUP(A109,'Ref Taxo'!A:B,2,0))</f>
        <v>Rumex obtusifolius</v>
      </c>
      <c r="C109" s="80" t="n">
        <f aca="false">IF(A109="NEWCOD",IF(ISBLANK(H109),"NoCod",H109),VLOOKUP(A109,'Ref Taxo'!A:D,4,0))</f>
        <v>1875</v>
      </c>
      <c r="D109" s="81" t="n">
        <v>0.01</v>
      </c>
      <c r="E109" s="82"/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2564</v>
      </c>
      <c r="B110" s="79" t="str">
        <f aca="false">IF(A110="NEWCOD",IF(ISBLANK(G110),"renseigner le champ 'Nouveau taxon'",G110),VLOOKUP(A110,'Ref Taxo'!A:B,2,0))</f>
        <v>Kindbergia praelonga</v>
      </c>
      <c r="C110" s="80" t="n">
        <f aca="false">IF(A110="NEWCOD",IF(ISBLANK(H110),"NoCod",H110),VLOOKUP(A110,'Ref Taxo'!A:D,4,0))</f>
        <v>30014</v>
      </c>
      <c r="D110" s="81" t="n">
        <v>0.01</v>
      </c>
      <c r="E110" s="82"/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2067</v>
      </c>
      <c r="B111" s="79" t="str">
        <f aca="false">IF(A111="NEWCOD",IF(ISBLANK(G111),"renseigner le champ 'Nouveau taxon'",G111),VLOOKUP(A111,'Ref Taxo'!A:B,2,0))</f>
        <v>Glyceria notata</v>
      </c>
      <c r="C111" s="80" t="n">
        <f aca="false">IF(A111="NEWCOD",IF(ISBLANK(H111),"NoCod",H111),VLOOKUP(A111,'Ref Taxo'!A:D,4,0))</f>
        <v>1566</v>
      </c>
      <c r="D111" s="81" t="n">
        <v>0.01</v>
      </c>
      <c r="E111" s="82"/>
      <c r="F111" s="82" t="s">
        <v>5281</v>
      </c>
      <c r="G111" s="85"/>
      <c r="H111" s="86"/>
    </row>
    <row r="112" customFormat="false" ht="15" hidden="false" customHeight="false" outlineLevel="0" collapsed="false">
      <c r="A112" s="78" t="s">
        <v>4087</v>
      </c>
      <c r="B112" s="79" t="str">
        <f aca="false">IF(A112="NEWCOD",IF(ISBLANK(G112),"renseigner le champ 'Nouveau taxon'",G112),VLOOKUP(A112,'Ref Taxo'!A:B,2,0))</f>
        <v>Rhynchostegium riparioides</v>
      </c>
      <c r="C112" s="80" t="n">
        <f aca="false">IF(A112="NEWCOD",IF(ISBLANK(H112),"NoCod",H112),VLOOKUP(A112,'Ref Taxo'!A:D,4,0))</f>
        <v>1268</v>
      </c>
      <c r="D112" s="81" t="n">
        <v>0.02</v>
      </c>
      <c r="E112" s="82"/>
      <c r="F112" s="82" t="s">
        <v>5280</v>
      </c>
      <c r="G112" s="85"/>
      <c r="H112" s="86"/>
    </row>
    <row r="113" customFormat="false" ht="15" hidden="false" customHeight="false" outlineLevel="0" collapsed="false">
      <c r="A113" s="78" t="s">
        <v>5063</v>
      </c>
      <c r="B113" s="79" t="str">
        <f aca="false">IF(A113="NEWCOD",IF(ISBLANK(G113),"renseigner le champ 'Nouveau taxon'",G113),VLOOKUP(A113,'Ref Taxo'!A:B,2,0))</f>
        <v>Veronica beccabunga</v>
      </c>
      <c r="C113" s="80" t="n">
        <f aca="false">IF(A113="NEWCOD",IF(ISBLANK(H113),"NoCod",H113),VLOOKUP(A113,'Ref Taxo'!A:D,4,0))</f>
        <v>1957</v>
      </c>
      <c r="D113" s="81" t="n">
        <v>0.01</v>
      </c>
      <c r="E113" s="82"/>
      <c r="F113" s="82" t="s">
        <v>5280</v>
      </c>
      <c r="G113" s="85"/>
      <c r="H113" s="86"/>
    </row>
    <row r="114" customFormat="false" ht="15" hidden="false" customHeight="false" outlineLevel="0" collapsed="false">
      <c r="A114" s="78" t="s">
        <v>1231</v>
      </c>
      <c r="B114" s="79" t="str">
        <f aca="false">IF(A114="NEWCOD",IF(ISBLANK(G114),"renseigner le champ 'Nouveau taxon'",G114),VLOOKUP(A114,'Ref Taxo'!A:B,2,0))</f>
        <v>Cratoneuron filicinum</v>
      </c>
      <c r="C114" s="80" t="n">
        <f aca="false">IF(A114="NEWCOD",IF(ISBLANK(H114),"NoCod",H114),VLOOKUP(A114,'Ref Taxo'!A:D,4,0))</f>
        <v>1233</v>
      </c>
      <c r="D114" s="81" t="n">
        <v>0.01</v>
      </c>
      <c r="E114" s="82"/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2601</v>
      </c>
      <c r="B115" s="79" t="str">
        <f aca="false">IF(A115="NEWCOD",IF(ISBLANK(G115),"renseigner le champ 'Nouveau taxon'",G115),VLOOKUP(A115,'Ref Taxo'!A:B,2,0))</f>
        <v>Lemanea</v>
      </c>
      <c r="C115" s="80" t="n">
        <f aca="false">IF(A115="NEWCOD",IF(ISBLANK(H115),"NoCod",H115),VLOOKUP(A115,'Ref Taxo'!A:D,4,0))</f>
        <v>1159</v>
      </c>
      <c r="D115" s="81" t="n">
        <v>0.01</v>
      </c>
      <c r="E115" s="82"/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1009</v>
      </c>
      <c r="B116" s="79" t="str">
        <f aca="false">IF(A116="NEWCOD",IF(ISBLANK(G116),"renseigner le champ 'Nouveau taxon'",G116),VLOOKUP(A116,'Ref Taxo'!A:B,2,0))</f>
        <v>Chiloscyphus polyanthos</v>
      </c>
      <c r="C116" s="80" t="n">
        <f aca="false">IF(A116="NEWCOD",IF(ISBLANK(H116),"NoCod",H116),VLOOKUP(A116,'Ref Taxo'!A:D,4,0))</f>
        <v>1186</v>
      </c>
      <c r="D116" s="81" t="n">
        <v>0.01</v>
      </c>
      <c r="E116" s="82"/>
      <c r="F116" s="82" t="s">
        <v>5280</v>
      </c>
      <c r="G116" s="85"/>
      <c r="H116" s="86"/>
    </row>
    <row r="117" customFormat="false" ht="15" hidden="false" customHeight="false" outlineLevel="0" collapsed="false">
      <c r="A117" s="78" t="s">
        <v>1963</v>
      </c>
      <c r="B117" s="79" t="str">
        <f aca="false">IF(A117="NEWCOD",IF(ISBLANK(G117),"renseigner le champ 'Nouveau taxon'",G117),VLOOKUP(A117,'Ref Taxo'!A:B,2,0))</f>
        <v>Fissidens viridulus</v>
      </c>
      <c r="C117" s="80" t="n">
        <f aca="false">IF(A117="NEWCOD",IF(ISBLANK(H117),"NoCod",H117),VLOOKUP(A117,'Ref Taxo'!A:D,4,0))</f>
        <v>1301</v>
      </c>
      <c r="D117" s="81" t="n">
        <v>0.01</v>
      </c>
      <c r="E117" s="82"/>
      <c r="F117" s="82" t="s">
        <v>5280</v>
      </c>
      <c r="G117" s="85"/>
      <c r="H117" s="86"/>
    </row>
    <row r="118" customFormat="false" ht="15" hidden="false" customHeight="false" outlineLevel="0" collapsed="false">
      <c r="A118" s="78" t="s">
        <v>2193</v>
      </c>
      <c r="B118" s="79" t="str">
        <f aca="false">IF(A118="NEWCOD",IF(ISBLANK(G118),"renseigner le champ 'Nouveau taxon'",G118),VLOOKUP(A118,'Ref Taxo'!A:B,2,0))</f>
        <v>Heribaudiella</v>
      </c>
      <c r="C118" s="80" t="n">
        <f aca="false">IF(A118="NEWCOD",IF(ISBLANK(H118),"NoCod",H118),VLOOKUP(A118,'Ref Taxo'!A:D,4,0))</f>
        <v>6196</v>
      </c>
      <c r="D118" s="81" t="n">
        <v>0.01</v>
      </c>
      <c r="E118" s="82"/>
      <c r="F118" s="82" t="s">
        <v>5280</v>
      </c>
      <c r="G118" s="85"/>
      <c r="H118" s="86"/>
    </row>
    <row r="119" customFormat="false" ht="15" hidden="false" customHeight="false" outlineLevel="0" collapsed="false">
      <c r="A119" s="78" t="s">
        <v>2841</v>
      </c>
      <c r="B119" s="79" t="str">
        <f aca="false">IF(A119="NEWCOD",IF(ISBLANK(G119),"renseigner le champ 'Nouveau taxon'",G119),VLOOKUP(A119,'Ref Taxo'!A:B,2,0))</f>
        <v>Marchantia polymorpha</v>
      </c>
      <c r="C119" s="80" t="n">
        <f aca="false">IF(A119="NEWCOD",IF(ISBLANK(H119),"NoCod",H119),VLOOKUP(A119,'Ref Taxo'!A:D,4,0))</f>
        <v>1192</v>
      </c>
      <c r="D119" s="81" t="n">
        <v>0.01</v>
      </c>
      <c r="E119" s="82"/>
      <c r="F119" s="82" t="s">
        <v>5280</v>
      </c>
      <c r="G119" s="85"/>
      <c r="H119" s="86"/>
    </row>
    <row r="120" customFormat="false" ht="15" hidden="false" customHeight="false" outlineLevel="0" collapsed="false">
      <c r="A120" s="78" t="s">
        <v>4648</v>
      </c>
      <c r="B120" s="79" t="str">
        <f aca="false">IF(A120="NEWCOD",IF(ISBLANK(G120),"renseigner le champ 'Nouveau taxon'",G120),VLOOKUP(A120,'Ref Taxo'!A:B,2,0))</f>
        <v>Spergula rubra</v>
      </c>
      <c r="C120" s="80" t="n">
        <f aca="false">IF(A120="NEWCOD",IF(ISBLANK(H120),"NoCod",H120),VLOOKUP(A120,'Ref Taxo'!A:D,4,0))</f>
        <v>38682</v>
      </c>
      <c r="D120" s="81" t="n">
        <v>0.01</v>
      </c>
      <c r="E120" s="82"/>
      <c r="F120" s="82" t="s">
        <v>5281</v>
      </c>
      <c r="G120" s="85"/>
      <c r="H120" s="86"/>
    </row>
    <row r="121" customFormat="false" ht="15" hidden="false" customHeight="false" outlineLevel="0" collapsed="false">
      <c r="A121" s="78" t="s">
        <v>3990</v>
      </c>
      <c r="B121" s="79" t="str">
        <f aca="false">IF(A121="NEWCOD",IF(ISBLANK(G121),"renseigner le champ 'Nouveau taxon'",G121),VLOOKUP(A121,'Ref Taxo'!A:B,2,0))</f>
        <v>Ranunculus repens</v>
      </c>
      <c r="C121" s="80" t="n">
        <f aca="false">IF(A121="NEWCOD",IF(ISBLANK(H121),"NoCod",H121),VLOOKUP(A121,'Ref Taxo'!A:D,4,0))</f>
        <v>1910</v>
      </c>
      <c r="D121" s="81" t="n">
        <v>0.01</v>
      </c>
      <c r="E121" s="82"/>
      <c r="F121" s="82" t="s">
        <v>5280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5280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5280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5280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5278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5"/>
    </row>
    <row r="6" customFormat="false" ht="35.0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2020-10-19T13:09:13Z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