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7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<sst xmlns="http://schemas.openxmlformats.org/spreadsheetml/2006/main" count="6482" uniqueCount="5304">
  <si>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</si>
  <si>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</si>
  <si>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</si>
  <si>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</si>
  <si>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</si>
  <si>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</si>
  <si>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</si>
  <si>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</si>
  <si>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</si>
  <si>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</si>
  <si>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</si>
  <si>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</si>
  <si>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</si>
  <si>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</si>
  <si>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</si>
  <si>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</si>
  <si>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</si>
  <si>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</si>
  <si>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</si>
  <si>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</si>
  <si>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</si>
  <si>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</si>
  <si>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</si>
  <si>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</si>
  <si>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</si>
  <si>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</si>
  <si>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</si>
  <si>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</si>
  <si>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</si>
  <si>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</si>
  <si>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</si>
  <si>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</si>
  <si>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</si>
  <si>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</si>
  <si>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</si>
  <si>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</si>
  <si>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</si>
  <si>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</si>
  <si>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</si>
  <si>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</si>
  <si>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</si>
  <si>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</si>
  <si>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</si>
  <si>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</si>
  <si>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</si>
  <si>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</si>
  <si>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</si>
  <si>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</si>
  <si>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</si>
  <si>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</si>
  <si>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</si>
  <si>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</si>
  <si>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</si>
  <si>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</si>
  <si>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</si>
  <si>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</si>
  <si>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</si>
  <si>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</si>
  <si>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</si>
  <si>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</si>
  <si>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</si>
  <si>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</si>
  <si>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</si>
  <si>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</si>
  <si>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</si>
  <si>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</si>
  <si>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</si>
  <si>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</si>
  <si>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</si>
  <si>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</si>
  <si>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</si>
  <si>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</si>
  <si>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</si>
  <si>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</si>
  <si>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</si>
  <si>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</si>
  <si>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</si>
  <si>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</si>
  <si>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</si>
  <si>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</si>
  <si>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</si>
  <si>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</si>
  <si>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</si>
  <si>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</si>
  <si>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</si>
  <si>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</si>
  <si>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</si>
  <si>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</si>
  <si>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</si>
  <si>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</si>
  <si>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</si>
  <si>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</si>
  <si>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</si>
  <si>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</si>
  <si>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</si>
  <si>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</si>
  <si>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</si>
  <si>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</si>
  <si>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</si>
  <si>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</si>
  <si>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</si>
  <si>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</si>
  <si>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</si>
  <si>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</si>
  <si>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</si>
  <si>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</si>
  <si>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</si>
  <si>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</si>
  <si>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</si>
  <si>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</si>
  <si>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</si>
  <si>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</si>
  <si>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</si>
  <si>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</si>
  <si>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</si>
  <si>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</si>
  <si>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</si>
  <si>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</si>
  <si>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</si>
  <si>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</si>
  <si>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</si>
  <si>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</si>
  <si>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</si>
  <si>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</si>
  <si>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</si>
  <si>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</si>
  <si>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</si>
  <si>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</si>
  <si>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</si>
  <si>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</si>
  <si>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</si>
  <si>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</si>
  <si>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</si>
  <si>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</si>
  <si>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</si>
  <si>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</si>
  <si>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</si>
  <si>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</si>
  <si>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</si>
  <si>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</si>
  <si>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</si>
  <si>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</si>
  <si>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</si>
  <si>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</si>
  <si>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</si>
  <si>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</si>
  <si>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</si>
  <si>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</si>
  <si>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</si>
  <si>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</si>
  <si>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</si>
  <si>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</si>
  <si>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</si>
  <si>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</si>
  <si>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</si>
  <si>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</si>
  <si>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</si>
  <si>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</si>
  <si>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</si>
  <si>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</si>
  <si>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</si>
  <si>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</si>
  <si>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</si>
  <si>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</si>
  <si>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</si>
  <si>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</si>
  <si>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</si>
  <si>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</si>
  <si>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</si>
  <si>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</si>
  <si>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</si>
  <si>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</si>
  <si>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</si>
  <si>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</si>
  <si>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</si>
  <si>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</si>
  <si>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</si>
  <si>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</si>
  <si>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</si>
  <si>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</si>
  <si>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</si>
  <si>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</si>
  <si>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</si>
  <si>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</si>
  <si>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</si>
  <si>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</si>
  <si>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</si>
  <si>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</si>
  <si>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</si>
  <si>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</si>
  <si>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</si>
  <si>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</si>
  <si>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</si>
  <si>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</si>
  <si>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</si>
  <si>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</si>
  <si>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</si>
  <si>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</si>
  <si>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</si>
  <si>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</si>
  <si>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</si>
  <si>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</si>
  <si>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</si>
  <si>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</si>
  <si>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</si>
  <si>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</si>
  <si>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</si>
  <si>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</si>
  <si>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</si>
  <si>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</si>
  <si>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</si>
  <si>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</si>
  <si>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</si>
  <si>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</si>
  <si>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</si>
  <si>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</si>
  <si>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</si>
  <si>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</si>
  <si>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</si>
  <si>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</si>
  <si>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</si>
  <si>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</si>
  <si>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</si>
  <si>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</si>
  <si>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</si>
  <si>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</si>
  <si>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</si>
  <si>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</si>
  <si>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</si>
  <si>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</si>
  <si>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</si>
  <si>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</si>
  <si>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</si>
  <si>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</si>
  <si>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</si>
  <si>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</si>
  <si>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</si>
  <si>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</si>
  <si>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</si>
  <si>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</si>
  <si>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</si>
  <si>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</si>
  <si>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</si>
  <si>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</si>
  <si>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</si>
  <si>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</si>
  <si>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</si>
  <si>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</si>
  <si>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</si>
  <si>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</si>
  <si>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</si>
  <si>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</si>
  <si>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</si>
  <si>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</si>
  <si>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</si>
  <si>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</si>
  <si>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</si>
  <si>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</si>
  <si>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</si>
  <si>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</si>
  <si>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</si>
  <si>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</si>
  <si>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</si>
  <si>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</si>
  <si>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</si>
  <si>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</si>
  <si>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</si>
  <si>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</si>
  <si>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</si>
  <si>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</si>
  <si>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</si>
  <si>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</si>
  <si>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</si>
  <si>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</si>
  <si>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</si>
  <si>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</si>
  <si>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</si>
  <si>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</si>
  <si>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</si>
  <si>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</si>
  <si>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</si>
  <si>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</si>
  <si>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</si>
  <si>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</si>
  <si>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</si>
  <si>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</si>
  <si>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</si>
  <si>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</si>
  <si>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</si>
  <si>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</si>
  <si>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</si>
  <si>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</si>
  <si>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</si>
  <si>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</si>
  <si>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</si>
  <si>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</si>
  <si>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</si>
  <si>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</si>
  <si>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</si>
  <si>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</si>
  <si>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</si>
  <si>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</si>
  <si>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</si>
  <si>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</si>
  <si>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</si>
  <si>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</si>
  <si>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</si>
  <si>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</si>
  <si>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</si>
  <si>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</si>
  <si>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</si>
  <si>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</si>
  <si>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</si>
  <si>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</si>
  <si>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</si>
  <si>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</si>
  <si>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</si>
  <si>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</si>
  <si>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</si>
  <si>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</si>
  <si>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</si>
  <si>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</si>
  <si>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</si>
  <si>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</si>
  <si>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</si>
  <si>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</si>
  <si>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</si>
  <si>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</si>
  <si>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</si>
  <si>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</si>
  <si>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</si>
  <si>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</si>
  <si>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</si>
  <si>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</si>
  <si>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</si>
  <si>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</si>
  <si>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</si>
  <si>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</si>
  <si>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</si>
  <si>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</si>
  <si>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</si>
  <si>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</si>
  <si>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</si>
  <si>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</si>
  <si>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</si>
  <si>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</si>
  <si>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</si>
  <si>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</si>
  <si>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</si>
  <si>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</si>
  <si>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</si>
  <si>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</si>
  <si>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</si>
  <si>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</si>
  <si>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</si>
  <si>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</si>
  <si>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</si>
  <si>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</si>
  <si>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</si>
  <si>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</si>
  <si>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</si>
  <si>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</si>
  <si>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</si>
  <si>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</si>
  <si>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</si>
  <si>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</si>
  <si>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</si>
  <si>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</si>
  <si>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</si>
  <si>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</si>
  <si>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</si>
  <si>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</si>
  <si>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</si>
  <si>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</si>
  <si>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</si>
  <si>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</si>
  <si>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</si>
  <si>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</si>
  <si>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</si>
  <si>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</si>
  <si>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</si>
  <si>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</si>
  <si>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</si>
  <si>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</si>
  <si>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</si>
  <si>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</si>
  <si>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</si>
  <si>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</si>
  <si>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</si>
  <si>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</si>
  <si>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</si>
  <si>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</si>
  <si>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</si>
  <si>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</si>
  <si>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</si>
  <si>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</si>
  <si>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</si>
  <si>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</si>
  <si>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</si>
  <si>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</si>
  <si>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</si>
  <si>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</si>
  <si>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</si>
  <si>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</si>
  <si>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</si>
  <si>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</si>
  <si>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</si>
  <si>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</si>
  <si>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</si>
  <si>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</si>
  <si>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</si>
  <si>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</si>
  <si>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</si>
  <si>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</si>
  <si>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</si>
  <si>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</si>
  <si>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</si>
  <si>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</si>
  <si>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</si>
  <si>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</si>
  <si>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</si>
  <si>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</si>
  <si>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</si>
  <si>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</si>
  <si>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</si>
  <si>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</si>
  <si>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</si>
  <si>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</si>
  <si>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</si>
  <si>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</si>
  <si>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</si>
  <si>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</si>
  <si>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</si>
  <si>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</si>
  <si>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</si>
  <si>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</si>
  <si>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</si>
  <si>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</si>
  <si>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</si>
  <si>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</si>
  <si>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</si>
  <si>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</si>
  <si>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</si>
  <si>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</si>
  <si>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</si>
  <si>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</si>
  <si>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</si>
  <si>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</si>
  <si>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</si>
  <si>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</si>
  <si>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</si>
  <si>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</si>
  <si>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</si>
  <si>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</si>
  <si>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</si>
  <si>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</si>
  <si>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</si>
  <si>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</si>
  <si>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</si>
  <si>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</si>
  <si>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</si>
  <si>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</si>
  <si>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</si>
  <si>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</si>
  <si>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</si>
  <si>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</si>
  <si>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</si>
  <si>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</si>
  <si>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</si>
  <si>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</si>
  <si>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</si>
  <si>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</si>
  <si>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</si>
  <si>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</si>
  <si>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</si>
  <si>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</si>
  <si>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</si>
  <si>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</si>
  <si>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</si>
  <si>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</si>
  <si>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</si>
  <si>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</si>
  <si>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</si>
  <si>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</si>
  <si>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</si>
  <si>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</si>
  <si>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</si>
  <si>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</si>
  <si>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</si>
  <si>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</si>
  <si>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</si>
  <si>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</si>
  <si>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</si>
  <si>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</si>
  <si>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</si>
  <si>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</si>
  <si>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</si>
  <si>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</si>
  <si>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</si>
  <si>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</si>
  <si>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</si>
  <si>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</si>
  <si>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</si>
  <si>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</si>
  <si>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</si>
  <si>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</si>
  <si>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</si>
  <si>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</si>
  <si>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</si>
  <si>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</si>
  <si>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</si>
  <si>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</si>
  <si>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</si>
  <si>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</si>
  <si>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</si>
  <si>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</si>
  <si>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</si>
  <si>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</si>
  <si>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</si>
  <si>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</si>
  <si>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</si>
  <si>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</si>
  <si>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</si>
  <si>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</si>
  <si>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</si>
  <si>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</si>
  <si>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</si>
  <si>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</si>
  <si>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</si>
  <si>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</si>
  <si>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</si>
  <si>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</si>
  <si>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</si>
  <si>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</si>
  <si>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</si>
  <si>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</si>
  <si>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</si>
  <si>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</si>
  <si>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</si>
  <si>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</si>
  <si>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</si>
  <si>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</si>
  <si>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</si>
  <si>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</si>
  <si>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</si>
  <si>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</si>
  <si>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</si>
  <si>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</si>
  <si>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</si>
  <si>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</si>
  <si>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</si>
  <si>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</si>
  <si>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</si>
  <si>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</si>
  <si>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</si>
  <si>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</si>
  <si>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</si>
  <si>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</si>
  <si>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</si>
  <si>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</si>
  <si>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</si>
  <si>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</si>
  <si>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</si>
  <si>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</si>
  <si>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</si>
  <si>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</si>
  <si>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</si>
  <si>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</si>
  <si>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</si>
  <si>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</si>
  <si>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</si>
  <si>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</si>
  <si>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</si>
  <si>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</si>
  <si>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</si>
  <si>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</si>
  <si>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</si>
  <si>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</si>
  <si>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</si>
  <si>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</si>
  <si>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</si>
  <si>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</si>
  <si>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</si>
  <si>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</si>
  <si>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</si>
  <si>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</si>
  <si>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</si>
  <si>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</si>
  <si>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</si>
  <si>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</si>
  <si>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</si>
  <si>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</si>
  <si>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</si>
  <si>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</si>
  <si>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</si>
  <si>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</si>
  <si>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</si>
  <si>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</si>
  <si>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</si>
  <si>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</si>
  <si>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</si>
  <si>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</si>
  <si>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</si>
  <si>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</si>
  <si>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</si>
  <si>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</si>
  <si>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</si>
  <si>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</si>
  <si>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</si>
  <si>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</si>
  <si>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</si>
  <si>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</si>
  <si>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</si>
  <si>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</si>
  <si>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</si>
  <si>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</si>
  <si>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</si>
  <si>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</si>
  <si>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</si>
  <si>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</si>
  <si>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</si>
  <si>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</si>
  <si>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</si>
  <si>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</si>
  <si>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</si>
  <si>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</si>
  <si>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</si>
  <si>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</si>
  <si>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</si>
  <si>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</si>
  <si>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</si>
  <si>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</si>
  <si>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</si>
  <si>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</si>
  <si>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</si>
  <si>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</si>
  <si>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</si>
  <si>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</si>
  <si>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</si>
  <si>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</si>
  <si>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</si>
  <si>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</si>
  <si>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</si>
  <si>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</si>
  <si>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</si>
  <si>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</si>
  <si>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</si>
  <si>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</si>
  <si>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</si>
  <si>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</si>
  <si>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</si>
  <si>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</si>
  <si>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</si>
  <si>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</si>
  <si>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</si>
  <si>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</si>
  <si>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</si>
  <si>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</si>
  <si>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</si>
  <si>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</si>
  <si>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</si>
  <si>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</si>
  <si>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</si>
  <si>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</si>
  <si>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</si>
  <si>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</si>
  <si>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</si>
  <si>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</si>
  <si>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</si>
  <si>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</si>
  <si>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</si>
  <si>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</si>
  <si>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</si>
  <si>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</si>
  <si>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</si>
  <si>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</si>
  <si>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</si>
  <si>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</si>
  <si>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</si>
  <si>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</si>
  <si>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</si>
  <si>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</si>
  <si>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</si>
  <si>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</si>
  <si>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</si>
  <si>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</si>
  <si>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</si>
  <si>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</si>
  <si>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</si>
  <si>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</si>
  <si>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</si>
  <si>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</si>
  <si>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</si>
  <si>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</si>
  <si>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</si>
  <si>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</si>
  <si>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</si>
  <si>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</si>
  <si>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</si>
  <si>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</si>
  <si>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</si>
  <si>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</si>
  <si>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</si>
  <si>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</si>
  <si>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</si>
  <si>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</si>
  <si>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</si>
  <si>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</si>
  <si>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</si>
  <si>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</si>
  <si>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</si>
  <si>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</si>
  <si>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</si>
  <si>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</si>
  <si>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</si>
  <si>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</si>
  <si>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</si>
  <si>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</si>
  <si>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</si>
  <si>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</si>
  <si>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</si>
  <si>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</si>
  <si>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</si>
  <si>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</si>
  <si>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</si>
  <si>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</si>
  <si>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</si>
  <si>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</si>
  <si>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</si>
  <si>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</si>
  <si>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</si>
  <si>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</si>
  <si>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</si>
  <si>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</si>
  <si>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</si>
  <si>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</si>
  <si>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</si>
  <si>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</si>
  <si>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</si>
  <si>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</si>
  <si>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</si>
  <si>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</si>
  <si>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</si>
  <si>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</si>
  <si>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</si>
  <si>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</si>
  <si>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</si>
  <si>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</si>
  <si>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</si>
  <si>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</si>
  <si>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</si>
  <si>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</si>
  <si>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</si>
  <si>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</si>
  <si>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</si>
  <si>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</si>
  <si>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</si>
  <si>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</si>
  <si>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</si>
  <si>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</si>
  <si>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</si>
  <si>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</si>
  <si>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</si>
  <si>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</si>
  <si>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</si>
  <si>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</si>
  <si>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</si>
  <si>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</si>
  <si>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</si>
  <si>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</si>
  <si>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</si>
  <si>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</si>
  <si>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</si>
  <si>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</si>
  <si>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</si>
  <si>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</si>
  <si>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</si>
  <si>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</si>
  <si>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</si>
  <si>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</si>
  <si>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</si>
  <si>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</si>
  <si>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</si>
  <si>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</si>
  <si>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</si>
  <si>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</si>
  <si>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</si>
  <si>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</si>
  <si>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</si>
  <si>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</si>
  <si>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</si>
  <si>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</si>
  <si>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</si>
  <si>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</si>
  <si>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</si>
  <si>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</si>
  <si>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</si>
  <si>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</si>
  <si>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</si>
  <si>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</si>
  <si>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</si>
  <si>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</si>
  <si>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</si>
  <si>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</si>
  <si>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</si>
  <si>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</si>
  <si>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</si>
  <si>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</si>
  <si>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</si>
  <si>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</si>
  <si>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</si>
  <si>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</si>
  <si>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</si>
  <si>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</si>
  <si>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</si>
  <si>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</si>
  <si>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</si>
  <si>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</si>
  <si>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</si>
  <si>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</si>
  <si>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</si>
  <si>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</si>
  <si>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</si>
  <si>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</si>
  <si>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</si>
  <si>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</si>
  <si>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</si>
  <si>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</si>
  <si>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</si>
  <si>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</si>
  <si>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</si>
  <si>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</si>
  <si>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</si>
  <si>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</si>
  <si>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</si>
  <si>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</si>
  <si>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</si>
  <si>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</si>
  <si>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</si>
  <si>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</si>
  <si>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</si>
  <si>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</si>
  <si>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</si>
  <si>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</si>
  <si>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</si>
  <si>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</si>
  <si>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</si>
  <si>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</si>
  <si>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</si>
  <si>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</si>
  <si>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</si>
  <si>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</si>
  <si>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</si>
  <si>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</si>
  <si>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</si>
  <si>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</si>
  <si>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</si>
  <si>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</si>
  <si>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</si>
  <si>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</si>
  <si>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</si>
  <si>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</si>
  <si>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</si>
  <si>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</si>
  <si>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</si>
  <si>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</si>
  <si>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</si>
  <si>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</si>
  <si>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</si>
  <si>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</si>
  <si>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</si>
  <si>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</si>
  <si>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</si>
  <si>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</si>
  <si>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</si>
  <si>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</si>
  <si>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</si>
  <si>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</si>
  <si>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</si>
  <si>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</si>
  <si>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</si>
  <si>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</si>
  <si>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</si>
  <si>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</si>
  <si>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</si>
  <si>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</si>
  <si>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</si>
  <si>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</si>
  <si>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</si>
  <si>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</si>
  <si>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</si>
  <si>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</si>
  <si>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</si>
  <si>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</si>
  <si>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</si>
  <si>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</si>
  <si>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</si>
  <si>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</si>
  <si>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</si>
  <si>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</si>
  <si>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</si>
  <si>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</si>
  <si>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</si>
  <si>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</si>
  <si>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</si>
  <si>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</si>
  <si>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</si>
  <si>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</si>
  <si>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</si>
  <si>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</si>
  <si>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</si>
  <si>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</si>
  <si>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</si>
  <si>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</si>
  <si>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</si>
  <si>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</si>
  <si>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</si>
  <si>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</si>
  <si>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</si>
  <si>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</si>
  <si>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</si>
  <si>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</si>
  <si>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</si>
  <si>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</si>
  <si>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</si>
  <si>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</si>
  <si>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</si>
  <si>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</si>
  <si>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</si>
  <si>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</si>
  <si>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</si>
  <si>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</si>
  <si>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</si>
  <si>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</si>
  <si>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</si>
  <si>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</si>
  <si>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</si>
  <si>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</si>
  <si>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</si>
  <si>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</si>
  <si>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</si>
  <si>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</si>
  <si>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</si>
  <si>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</si>
  <si>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</si>
  <si>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</si>
  <si>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</si>
  <si>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</si>
  <si>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</si>
  <si>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</si>
  <si>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</si>
  <si>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</si>
  <si>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</si>
  <si>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</si>
  <si>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</si>
  <si>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</si>
  <si>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</si>
  <si>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</si>
  <si>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</si>
  <si>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</si>
  <si>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</si>
  <si>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</si>
  <si>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</si>
  <si>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</si>
  <si>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</si>
  <si>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</si>
  <si>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</si>
  <si>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</si>
  <si>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</si>
  <si>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</si>
  <si>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</si>
  <si>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</si>
  <si>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</si>
  <si>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</si>
  <si>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</si>
  <si>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</si>
  <si>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</si>
  <si>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</si>
  <si>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</si>
  <si>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</si>
  <si>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</si>
  <si>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</si>
  <si>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</si>
  <si>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</si>
  <si>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</si>
  <si>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</si>
  <si>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</si>
  <si>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</si>
  <si>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</si>
  <si>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</si>
  <si>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</si>
  <si>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</si>
  <si>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</si>
  <si>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</si>
  <si>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</si>
  <si>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</si>
  <si>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</si>
  <si>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</si>
  <si>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</si>
  <si>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</si>
  <si>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</si>
  <si>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</si>
  <si>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</si>
  <si>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</si>
  <si>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</si>
  <si>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</si>
  <si>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</si>
  <si>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</si>
  <si>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</si>
  <si>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</si>
  <si>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</si>
  <si>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</si>
  <si>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</si>
  <si>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</si>
  <si>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</si>
  <si>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</si>
  <si>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</si>
  <si>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</si>
  <si>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</si>
  <si>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</si>
  <si>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</si>
  <si>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</si>
  <si>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</si>
  <si>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</si>
  <si>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</si>
  <si>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</si>
  <si>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</si>
  <si>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</si>
  <si>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</si>
  <si>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</si>
  <si>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</si>
  <si>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</si>
  <si>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</si>
  <si>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</si>
  <si>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</si>
  <si>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</si>
  <si>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</si>
  <si>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</si>
  <si>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</si>
  <si>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</si>
  <si>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</si>
  <si>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</si>
  <si>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</si>
  <si>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</si>
  <si>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</si>
  <si>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</si>
  <si>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</si>
  <si>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</si>
  <si>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</si>
  <si>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</si>
  <si>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</si>
  <si>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</si>
  <si>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</si>
  <si>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</si>
  <si>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</si>
  <si>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</si>
  <si>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</si>
  <si>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</si>
  <si>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</si>
  <si>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</si>
  <si>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</si>
  <si>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</si>
  <si>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</si>
  <si>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</si>
  <si>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</si>
  <si>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</si>
  <si>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</si>
  <si>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</si>
  <si>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</si>
  <si>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</si>
  <si>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</si>
  <si>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</si>
  <si>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</si>
  <si>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</si>
  <si>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</si>
  <si>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</si>
  <si>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</si>
  <si>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</si>
  <si>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</si>
  <si>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</si>
  <si>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</si>
  <si>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</si>
  <si>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</si>
  <si>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</si>
  <si>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</si>
  <si>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</si>
  <si>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</si>
  <si>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</si>
  <si>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</si>
  <si>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</si>
  <si>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</si>
  <si>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</si>
  <si>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</si>
  <si>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</si>
  <si>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</si>
  <si>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</si>
  <si>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</si>
  <si>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</si>
  <si>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</si>
  <si>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</si>
  <si>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</si>
  <si>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</si>
  <si>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</si>
  <si>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</si>
  <si>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</si>
  <si>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</si>
  <si>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</si>
  <si>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</si>
  <si>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</si>
  <si>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</si>
  <si>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</si>
  <si>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</si>
  <si>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</si>
  <si>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</si>
  <si>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</si>
  <si>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</si>
  <si>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</si>
  <si>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</si>
  <si>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</si>
  <si>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</si>
  <si>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</si>
  <si>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</si>
  <si>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</si>
  <si>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</si>
  <si>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</si>
  <si>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</si>
  <si>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</si>
  <si>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</si>
  <si>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</si>
  <si>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</si>
  <si>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</si>
  <si>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</si>
  <si>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</si>
  <si>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</si>
  <si>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</si>
  <si>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</si>
  <si>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</si>
  <si>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</si>
  <si>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</si>
  <si>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</si>
  <si>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</si>
  <si>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</si>
  <si>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</si>
  <si>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</si>
  <si>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</si>
  <si>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</si>
  <si>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</si>
  <si>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</si>
  <si>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</si>
  <si>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</si>
  <si>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</si>
  <si>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</si>
  <si>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</si>
  <si>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</si>
  <si>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</si>
  <si>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</si>
  <si>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</si>
  <si>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</si>
  <si>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</si>
  <si>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</si>
  <si>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</si>
  <si>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</si>
  <si>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</si>
  <si>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</si>
  <si>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</si>
  <si>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</si>
  <si>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</si>
  <si>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</si>
  <si>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</si>
  <si>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</si>
  <si>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</si>
  <si>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</si>
  <si>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</si>
  <si>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</si>
  <si>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</si>
  <si>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</si>
  <si>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</si>
  <si>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</si>
  <si>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</si>
  <si>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</si>
  <si>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</si>
  <si>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</si>
  <si>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</si>
  <si>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</si>
  <si>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</si>
  <si>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</si>
  <si>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</si>
  <si>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</si>
  <si>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</si>
  <si>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</si>
  <si>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</si>
  <si>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</si>
  <si>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</si>
  <si>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</si>
  <si>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</si>
  <si>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</si>
  <si>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</si>
  <si>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</si>
  <si>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</si>
  <si>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</si>
  <si>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</si>
  <si>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</si>
  <si>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</si>
  <si>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</si>
  <si>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</si>
  <si>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</si>
  <si>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</si>
  <si>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</si>
  <si>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</si>
  <si>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</si>
  <si>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</si>
  <si>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</si>
  <si>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</si>
  <si>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</si>
  <si>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</si>
  <si>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</si>
  <si>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</si>
  <si>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</si>
  <si>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</si>
  <si>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</si>
  <si>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</si>
  <si>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</si>
  <si>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</si>
  <si>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</si>
  <si>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</si>
  <si>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</si>
  <si>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</si>
  <si>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</si>
  <si>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</si>
  <si>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</si>
  <si>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</si>
  <si>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</si>
  <si>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</si>
  <si>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</si>
  <si>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</si>
  <si>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</si>
  <si>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</si>
  <si>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</si>
  <si>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</si>
  <si>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</si>
  <si>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</si>
  <si>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</si>
  <si>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</si>
  <si>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</si>
  <si>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</si>
  <si>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</si>
  <si>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</si>
  <si>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</si>
  <si>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</si>
  <si>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</si>
  <si>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</si>
  <si>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</si>
  <si>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</si>
  <si>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</si>
  <si>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</si>
  <si>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</si>
  <si>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</si>
  <si>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</si>
  <si>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</si>
  <si>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</si>
  <si>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</si>
  <si>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</si>
  <si>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</si>
  <si>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</si>
  <si>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</si>
  <si>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</si>
  <si>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</si>
  <si>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</si>
  <si>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</si>
  <si>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</si>
  <si>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</si>
  <si>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</si>
  <si>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</si>
  <si>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</si>
  <si>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</si>
  <si>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</si>
  <si>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</si>
  <si>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</si>
  <si>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</si>
  <si>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</si>
  <si>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</si>
  <si>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</si>
  <si>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</si>
  <si>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</si>
  <si>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</si>
  <si>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</si>
  <si>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</si>
  <si>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</si>
  <si>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</si>
  <si>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</si>
  <si>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</si>
  <si>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</si>
  <si>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</si>
  <si>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</si>
  <si>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</si>
  <si>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</si>
  <si>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</si>
  <si>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</si>
  <si>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</si>
  <si>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</si>
  <si>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</si>
  <si>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</si>
  <si>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</si>
  <si>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</si>
  <si>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</si>
  <si>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</si>
  <si>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</si>
  <si>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</si>
  <si>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</si>
  <si>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</si>
  <si>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</si>
  <si>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</si>
  <si>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</si>
  <si>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</si>
  <si>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</si>
  <si>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</si>
  <si>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</si>
  <si>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</si>
  <si>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</si>
  <si>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</si>
  <si>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</si>
  <si>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</si>
  <si>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</si>
  <si>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</si>
  <si>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</si>
  <si>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</si>
  <si>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</si>
  <si>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</si>
  <si>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</si>
  <si>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</si>
  <si>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</si>
  <si>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</si>
  <si>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</si>
  <si>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</si>
  <si>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</si>
  <si>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</si>
  <si>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</si>
  <si>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</si>
  <si>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</si>
  <si>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</si>
  <si>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</si>
  <si>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</si>
  <si>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</si>
  <si>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</si>
  <si>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</si>
  <si>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</si>
  <si>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</si>
  <si>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</si>
  <si>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</si>
  <si>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</si>
  <si>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</si>
  <si>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</si>
  <si>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</si>
  <si>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</si>
  <si>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</si>
  <si>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</si>
  <si>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</si>
  <si>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</si>
  <si>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</si>
  <si>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</si>
  <si>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</si>
  <si>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</si>
  <si>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</si>
  <si>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</si>
  <si>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</si>
  <si>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</si>
  <si>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</si>
  <si>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</si>
  <si>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</si>
  <si>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</si>
  <si>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</si>
  <si>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</si>
  <si>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</si>
  <si>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</si>
  <si>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</si>
  <si>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</si>
  <si>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</si>
  <si>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</si>
  <si>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</si>
  <si>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</si>
  <si>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</si>
  <si>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</si>
  <si>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</si>
  <si>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</si>
  <si>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</si>
  <si>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</si>
  <si>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</si>
  <si>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</si>
  <si>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</si>
  <si>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</si>
  <si>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</si>
  <si>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</si>
  <si>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</si>
  <si>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</si>
  <si>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</si>
  <si>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</si>
  <si>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</si>
  <si>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</si>
  <si>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</si>
  <si>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</si>
  <si>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</si>
  <si>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</si>
  <si>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</si>
  <si>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</si>
  <si>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</si>
  <si>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</si>
  <si>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</si>
  <si>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</si>
  <si>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</si>
  <si>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</si>
  <si>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</si>
  <si>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</si>
  <si>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</si>
  <si>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</si>
  <si>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</si>
  <si>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</si>
  <si>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</si>
  <si>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</si>
  <si>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</si>
  <si>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</si>
  <si>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</si>
  <si>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</si>
  <si>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</si>
  <si>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</si>
  <si>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</si>
  <si>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</si>
  <si>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</si>
  <si>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</si>
  <si>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</si>
  <si>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</si>
  <si>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</si>
  <si>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</si>
  <si>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</si>
  <si>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</si>
  <si>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</si>
  <si>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</si>
  <si>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</si>
  <si>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</si>
  <si>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</si>
  <si>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</si>
  <si>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</si>
  <si>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</si>
  <si>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</si>
  <si>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</si>
  <si>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</si>
  <si>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</si>
  <si>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</si>
  <si>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</si>
  <si>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</si>
  <si>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</si>
  <si>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</si>
  <si>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</si>
  <si>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</si>
  <si>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</si>
  <si>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</si>
  <si>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</si>
  <si>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</si>
  <si>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</si>
  <si>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</si>
  <si>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</si>
  <si>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</si>
  <si>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</si>
  <si>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</si>
  <si>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</si>
  <si>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</si>
  <si>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</si>
  <si>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</si>
  <si>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</si>
  <si>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</si>
  <si>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</si>
  <si>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</si>
  <si>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</si>
  <si>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</si>
  <si>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</si>
  <si>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</si>
  <si>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</si>
  <si>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</si>
  <si>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</si>
  <si>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</si>
  <si>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</si>
  <si>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</si>
  <si>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</si>
  <si>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</si>
  <si>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</si>
  <si>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</si>
  <si>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</si>
  <si>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</si>
  <si>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</si>
  <si>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</si>
  <si>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</si>
  <si>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</si>
  <si>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</si>
  <si>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</si>
  <si>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</si>
  <si>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</si>
  <si>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</si>
  <si>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</si>
  <si>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</si>
  <si>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</si>
  <si>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</si>
  <si>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</si>
  <si>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</si>
  <si>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</si>
  <si>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</si>
  <si>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</si>
  <si>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</si>
  <si>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</si>
  <si>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</si>
  <si>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</si>
  <si>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</si>
  <si>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</si>
  <si>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</si>
  <si>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</si>
  <si>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</si>
  <si>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</si>
  <si>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</si>
  <si>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</si>
  <si>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</si>
  <si>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</si>
  <si>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</si>
  <si>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</si>
  <si>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</si>
  <si>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</si>
  <si>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</si>
  <si>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</si>
  <si>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</si>
  <si>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</si>
  <si>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</si>
  <si>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</si>
  <si>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</si>
  <si>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</si>
  <si>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</si>
  <si>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</si>
  <si>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</si>
  <si>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</si>
  <si>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</si>
  <si>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</si>
  <si>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</si>
  <si>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</si>
  <si>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</si>
  <si>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</si>
  <si>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</si>
  <si>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</si>
  <si>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</si>
  <si>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</si>
  <si>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</si>
  <si>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</si>
  <si>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</si>
  <si>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</si>
  <si>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</si>
  <si>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</si>
  <si>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</si>
  <si>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</si>
  <si>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</si>
  <si>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</si>
  <si>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</si>
  <si>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</si>
  <si>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</si>
  <si>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</si>
  <si>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</si>
  <si>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</si>
  <si>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</si>
  <si>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</si>
  <si>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</si>
  <si>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</si>
  <si>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</si>
  <si>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</si>
  <si>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</si>
  <si>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</si>
  <si>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</si>
  <si>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</si>
  <si>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</si>
  <si>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</si>
  <si>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</si>
  <si>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</si>
  <si>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</si>
  <si>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</si>
  <si>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</si>
  <si>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</si>
  <si>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</si>
  <si>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</si>
  <si>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</si>
  <si>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</si>
  <si>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</si>
  <si>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</si>
  <si>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</si>
  <si>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</si>
  <si>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</si>
  <si>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</si>
  <si>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</si>
  <si>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</si>
  <si>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</si>
  <si>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</si>
  <si>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</si>
  <si>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</si>
  <si>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</si>
  <si>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</si>
  <si>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</si>
  <si>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</si>
  <si>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</si>
  <si>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</si>
  <si>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</si>
  <si>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</si>
  <si>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</si>
  <si>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</si>
  <si>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</si>
  <si>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</si>
  <si>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</si>
  <si>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</si>
  <si>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</si>
  <si>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</si>
  <si>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</si>
  <si>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</si>
  <si>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</si>
  <si>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</si>
  <si>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</si>
  <si>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</si>
  <si>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</si>
  <si>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</si>
  <si>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</si>
  <si>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</si>
  <si>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</si>
  <si>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</si>
  <si>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</si>
  <si>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</si>
  <si>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</si>
  <si>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</si>
  <si>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</si>
  <si>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</si>
  <si>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</si>
  <si>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</si>
  <si>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</si>
  <si>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</si>
  <si>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</si>
  <si>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</si>
  <si>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</si>
  <si>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</si>
  <si>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</si>
  <si>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</si>
  <si>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</si>
  <si>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</si>
  <si>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</si>
  <si>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</si>
  <si>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</si>
  <si>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</si>
  <si>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</si>
  <si>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</si>
  <si>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</si>
  <si>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</si>
  <si>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</si>
  <si>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</si>
  <si>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</si>
  <si>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</si>
  <si>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</si>
  <si>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</si>
  <si>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</si>
  <si>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</si>
  <si>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</si>
  <si>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</si>
  <si>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</si>
  <si>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</si>
  <si>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</si>
  <si>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</si>
  <si>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</si>
  <si>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</si>
  <si>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</si>
  <si>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</si>
  <si>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</si>
  <si>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</si>
  <si>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</si>
  <si>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</si>
  <si>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</si>
  <si>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</si>
  <si>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</si>
  <si>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</si>
  <si>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</si>
  <si>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</si>
  <si>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</si>
  <si>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</si>
  <si>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</si>
  <si>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</si>
  <si>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</si>
  <si>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</si>
  <si>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</si>
  <si>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</si>
  <si>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</si>
  <si>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</si>
  <si>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</si>
  <si>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</si>
  <si>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</si>
  <si>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</si>
  <si>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</si>
  <si>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</si>
  <si>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</si>
  <si>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</si>
  <si>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</si>
  <si>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</si>
  <si>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</si>
  <si>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</si>
  <si>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</si>
  <si>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</si>
  <si>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</si>
  <si>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</si>
  <si>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</si>
  <si>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</si>
  <si>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</si>
  <si>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</si>
  <si>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</si>
  <si>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</si>
  <si>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</si>
  <si>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</si>
  <si>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</si>
  <si>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</si>
  <si>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</si>
  <si>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</si>
  <si>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</si>
  <si>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</si>
  <si>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</si>
  <si>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</si>
  <si>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</si>
  <si>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</si>
  <si>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</si>
  <si>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</si>
  <si>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</si>
  <si>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</si>
  <si>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</si>
  <si>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</si>
  <si>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</si>
  <si>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</si>
  <si>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</si>
  <si>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</si>
  <si>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</si>
  <si>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</si>
  <si>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</si>
  <si>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</si>
  <si>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</si>
  <si>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</si>
  <si>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</si>
  <si>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</si>
  <si>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</si>
  <si>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</si>
  <si>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</si>
  <si>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</si>
  <si>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</si>
  <si>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</si>
  <si>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</si>
  <si>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</si>
  <si>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</si>
  <si>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</si>
  <si>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</si>
  <si>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</si>
  <si>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</si>
  <si>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</si>
  <si>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</si>
  <si>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</si>
  <si>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</si>
  <si>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</si>
  <si>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</si>
  <si>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</si>
  <si>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</si>
  <si>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</si>
  <si>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</si>
  <si>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</si>
  <si>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</si>
  <si>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</si>
  <si>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</si>
  <si>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</si>
  <si>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</si>
  <si>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</si>
  <si>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</si>
  <si>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</si>
  <si>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</si>
  <si>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</si>
  <si>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</si>
  <si>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</si>
  <si>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</si>
  <si>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</si>
  <si>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</si>
  <si>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</si>
  <si>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</si>
  <si>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</si>
  <si>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</si>
  <si>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</si>
  <si>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</si>
  <si>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</si>
  <si>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</si>
  <si>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</si>
  <si>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</si>
  <si>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</si>
  <si>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</si>
  <si>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</si>
  <si>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</si>
  <si>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</si>
  <si>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</si>
  <si>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</si>
  <si>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</si>
  <si>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</si>
  <si>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</si>
  <si>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</si>
  <si>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</si>
  <si>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</si>
  <si>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</si>
  <si>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</si>
  <si>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</si>
  <si>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</si>
  <si>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</si>
  <si>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</si>
  <si>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</si>
  <si>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</si>
  <si>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</si>
  <si>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</si>
  <si>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</si>
  <si>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</si>
  <si>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</si>
  <si>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</si>
  <si>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</si>
  <si>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</si>
  <si>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</si>
  <si>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</si>
  <si>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</si>
  <si>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</si>
  <si>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</si>
  <si>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</si>
  <si>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</si>
  <si>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</si>
  <si>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</si>
  <si>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</si>
  <si>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</si>
  <si>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</si>
  <si>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</si>
  <si>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</si>
  <si>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</si>
  <si>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</si>
  <si>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</si>
  <si>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</si>
  <si>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</si>
  <si>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</si>
  <si>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</si>
  <si>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</si>
  <si>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</si>
  <si>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</si>
  <si>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</si>
  <si>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</si>
  <si>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</si>
  <si>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</si>
  <si>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</si>
  <si>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</si>
  <si>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</si>
  <si>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</si>
  <si>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</si>
  <si>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</si>
  <si>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</si>
  <si>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</si>
  <si>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</si>
  <si>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</si>
  <si>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</si>
  <si>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</si>
  <si>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</si>
  <si>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</si>
  <si>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</si>
  <si>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</si>
  <si>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</si>
  <si>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</si>
  <si>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</si>
  <si>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</si>
  <si>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</si>
  <si>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</si>
  <si>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</si>
  <si>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</si>
  <si>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</si>
  <si>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</si>
  <si>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</si>
  <si>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</si>
  <si>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</si>
  <si>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</si>
  <si>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</si>
  <si>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</si>
  <si>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</si>
  <si>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</si>
  <si>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</si>
  <si>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</si>
  <si>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</si>
  <si>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</si>
  <si>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</si>
  <si>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</si>
  <si>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</si>
  <si>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</si>
  <si>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</si>
  <si>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</si>
  <si>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</si>
  <si>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</si>
  <si>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</si>
  <si>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</si>
  <si>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</si>
  <si>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</si>
  <si>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</si>
  <si>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</si>
  <si>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</si>
  <si>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</si>
  <si>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</si>
  <si>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</si>
  <si>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</si>
  <si>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</si>
  <si>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</si>
  <si>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</si>
  <si>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</si>
  <si>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</si>
  <si>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</si>
  <si>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</si>
  <si>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</si>
  <si>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</si>
  <si>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</si>
  <si>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</si>
  <si>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</si>
  <si>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</si>
  <si>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</si>
  <si>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</si>
  <si>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</si>
  <si>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</si>
  <si>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</si>
  <si>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</si>
  <si>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</si>
  <si>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</si>
  <si>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</si>
  <si>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</si>
  <si>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</si>
  <si>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</si>
  <si>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</si>
  <si>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</si>
  <si>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</si>
  <si>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</si>
  <si>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</si>
  <si>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</si>
  <si>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</si>
  <si>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</si>
  <si>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</si>
  <si>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</si>
  <si>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</si>
  <si>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</si>
  <si>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</si>
  <si>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</si>
  <si>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</si>
  <si>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</si>
  <si>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</si>
  <si>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</si>
  <si>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</si>
  <si>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</si>
  <si>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</si>
  <si>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</si>
  <si>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</si>
  <si>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</si>
  <si>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</si>
  <si>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</si>
  <si>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</si>
  <si>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</si>
  <si>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</si>
  <si>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</si>
  <si>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</si>
  <si>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</si>
  <si>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</si>
  <si>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</si>
  <si>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</si>
  <si>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</si>
  <si>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</si>
  <si>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</si>
  <si>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</si>
  <si>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</si>
  <si>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</si>
  <si>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</si>
  <si>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</si>
  <si>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</si>
  <si>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</si>
  <si>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</si>
  <si>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</si>
  <si>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</si>
  <si>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</si>
  <si>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</si>
  <si>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</si>
  <si>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</si>
  <si>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</si>
  <si>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</si>
  <si>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</si>
  <si>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</si>
  <si>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</si>
  <si>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</si>
  <si>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</si>
  <si>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</si>
  <si>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</si>
  <si>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</si>
  <si>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</si>
  <si>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</si>
  <si>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</si>
  <si>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</si>
  <si>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</si>
  <si>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</si>
  <si>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</si>
  <si>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</si>
  <si>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</si>
  <si>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</si>
  <si>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</si>
  <si>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</si>
  <si>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</si>
  <si>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</si>
  <si>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</si>
  <si>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</si>
  <si>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</si>
  <si>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</si>
  <si>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</si>
  <si>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</si>
  <si>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</si>
  <si>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</si>
  <si>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</si>
  <si>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</si>
  <si>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</si>
  <si>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</si>
  <si>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</si>
  <si>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</si>
  <si>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</si>
  <si>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</si>
  <si>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</si>
  <si>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</si>
  <si>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</si>
  <si>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</si>
  <si>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</si>
  <si>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</si>
  <si>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</si>
  <si>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</si>
  <si>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</si>
  <si>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</si>
  <si>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</si>
  <si>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</si>
  <si>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</si>
  <si>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</si>
  <si>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</si>
  <si>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</si>
  <si>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</si>
  <si>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</si>
  <si>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</si>
  <si>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</si>
  <si>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</si>
  <si>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</si>
  <si>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</si>
  <si>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</si>
  <si>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</si>
  <si>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</si>
  <si>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</si>
  <si>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</si>
  <si>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</si>
  <si>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</si>
  <si>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</si>
  <si>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</si>
  <si>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</si>
  <si>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</si>
  <si>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</si>
  <si>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</si>
  <si>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</si>
  <si>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</si>
  <si>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</si>
  <si>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</si>
  <si>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</si>
  <si>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</si>
  <si>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</si>
  <si>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</si>
  <si>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</si>
  <si>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</si>
  <si>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</si>
  <si>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</si>
  <si>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</si>
  <si>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</si>
  <si>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</si>
  <si>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</si>
  <si>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</si>
  <si>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</si>
  <si>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</si>
  <si>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</si>
  <si>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</si>
  <si>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</si>
  <si>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</si>
  <si>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</si>
  <si>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</si>
  <si>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</si>
  <si>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</si>
  <si>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</si>
  <si>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</si>
  <si>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</si>
  <si>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</si>
  <si>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</si>
  <si>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</si>
  <si>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</si>
  <si>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</si>
  <si>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</si>
  <si>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</si>
  <si>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</si>
  <si>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</si>
  <si>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</si>
  <si>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</si>
  <si>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</si>
  <si>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</si>
  <si>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</si>
  <si>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</si>
  <si>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</si>
  <si>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</si>
  <si>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</si>
  <si>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</si>
  <si>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</si>
  <si>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</si>
  <si>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</si>
  <si>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</si>
  <si>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</si>
  <si>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</si>
  <si>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</si>
  <si>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</si>
  <si>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</si>
  <si>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</si>
  <si>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</si>
  <si>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</si>
  <si>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</si>
  <si>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</si>
  <si>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</si>
  <si>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</si>
  <si>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</si>
  <si>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</si>
  <si>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</si>
  <si>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</si>
  <si>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</si>
  <si>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</si>
  <si>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</si>
  <si>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</si>
  <si>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</si>
  <si>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</si>
  <si>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</si>
  <si>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</si>
  <si>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</si>
  <si>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</si>
  <si>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</si>
  <si>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</si>
  <si>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</si>
  <si>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</si>
  <si>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</si>
  <si>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</si>
  <si>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</si>
  <si>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</si>
  <si>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</si>
  <si>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</si>
  <si>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</si>
  <si>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</si>
  <si>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</si>
  <si>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</si>
  <si>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</si>
  <si>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</si>
  <si>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</si>
  <si>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</si>
  <si>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</si>
  <si>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</si>
  <si>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</si>
  <si>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</si>
  <si>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</si>
  <si>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</si>
  <si>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</si>
  <si>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</si>
  <si>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</si>
  <si>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</si>
  <si>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</si>
  <si>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</si>
  <si>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</si>
  <si>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</si>
  <si>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</si>
  <si>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</si>
  <si>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</si>
  <si>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</si>
  <si>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</si>
  <si>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</si>
  <si>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</si>
  <si>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</si>
  <si>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</si>
  <si>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</si>
  <si>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</si>
  <si>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</si>
  <si>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</si>
  <si>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</si>
  <si>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</si>
  <si>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</si>
  <si>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</si>
  <si>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</si>
  <si>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</si>
  <si>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</si>
  <si>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</si>
  <si>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</si>
  <si>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</si>
  <si>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</si>
  <si>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</si>
  <si>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</si>
  <si>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</si>
  <si>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</si>
  <si>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</si>
  <si>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</si>
  <si>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</si>
  <si>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</si>
  <si>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</si>
  <si>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</si>
  <si>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</si>
  <si>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</si>
  <si>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</si>
  <si>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</si>
  <si>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</si>
  <si>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</si>
  <si>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</si>
  <si>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</si>
  <si>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</si>
  <si>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</si>
  <si>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</si>
  <si>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</si>
  <si>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</si>
  <si>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</si>
  <si>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</si>
  <si>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</si>
  <si>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</si>
  <si>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</si>
  <si>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</si>
  <si>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</si>
  <si>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</si>
  <si>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</si>
  <si>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</si>
  <si>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</si>
  <si>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</si>
  <si>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</si>
  <si>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</si>
  <si>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</si>
  <si>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</si>
  <si>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</si>
  <si>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</si>
  <si>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</si>
  <si>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</si>
  <si>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</si>
  <si>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</si>
  <si>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</si>
  <si>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</si>
  <si>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</si>
  <si>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</si>
  <si>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</si>
  <si>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</si>
  <si>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</si>
  <si>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</si>
  <si>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</si>
  <si>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</si>
  <si>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</si>
  <si>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</si>
  <si>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</si>
  <si>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</si>
  <si>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</si>
  <si>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</si>
  <si>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</si>
  <si>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</si>
  <si>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</si>
  <si>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</si>
  <si>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</si>
  <si>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</si>
  <si>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</si>
  <si>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</si>
  <si>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</si>
  <si>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</si>
  <si>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</si>
  <si>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</si>
  <si>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</si>
  <si>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</si>
  <si>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</si>
  <si>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</si>
  <si>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</si>
  <si>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</si>
  <si>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</si>
  <si>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</si>
  <si>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</si>
  <si>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</si>
  <si>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</si>
  <si>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</si>
  <si>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</si>
  <si>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</si>
  <si>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</si>
  <si>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</si>
  <si>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</si>
  <si>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</si>
  <si>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</si>
  <si>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</si>
  <si>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</si>
  <si>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</si>
  <si>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</si>
  <si>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</si>
  <si>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</si>
  <si>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</si>
  <si>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</si>
  <si>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</si>
  <si>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</si>
  <si>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</si>
  <si>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</si>
  <si>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</si>
  <si>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</si>
  <si>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</si>
  <si>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</si>
  <si>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</si>
  <si>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</si>
  <si>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</si>
  <si>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</si>
  <si>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</si>
  <si>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</si>
  <si>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</si>
  <si>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</si>
  <si>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</si>
  <si>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</si>
  <si>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</si>
  <si>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</si>
  <si>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</si>
  <si>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</si>
  <si>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</si>
  <si>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</si>
  <si>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</si>
  <si>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</si>
  <si>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</si>
  <si>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</si>
  <si>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</si>
  <si>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</si>
  <si>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</si>
  <si>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</si>
  <si>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</si>
  <si>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</si>
  <si>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</si>
  <si>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</si>
  <si>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</si>
  <si>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</si>
  <si>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</si>
  <si>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</si>
  <si>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</si>
  <si>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</si>
  <si>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</si>
  <si>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</si>
  <si>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</si>
  <si>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</si>
  <si>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</si>
  <si>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</si>
  <si>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</si>
  <si>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</si>
  <si>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</si>
  <si>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</si>
  <si>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</si>
  <si>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</si>
  <si>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</si>
  <si>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</si>
  <si>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</si>
  <si>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</si>
  <si>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</si>
  <si>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</si>
  <si>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</si>
  <si>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</si>
  <si>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</si>
  <si>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</si>
  <si>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</si>
  <si>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</si>
  <si>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</si>
  <si>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</si>
  <si>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</si>
  <si>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</si>
  <si>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</si>
  <si>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</si>
  <si>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</si>
  <si>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</si>
  <si>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</si>
  <si>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</si>
  <si>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</si>
  <si>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</si>
  <si>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</si>
  <si>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</si>
  <si>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</si>
  <si>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</si>
  <si>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</si>
  <si>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</si>
  <si>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</si>
  <si>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</si>
  <si>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</si>
  <si>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</si>
  <si>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</si>
  <si>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</si>
  <si>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</si>
  <si>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</si>
  <si>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</si>
  <si>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</si>
  <si>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</si>
  <si>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</si>
  <si>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</si>
  <si>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</si>
  <si>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</si>
  <si>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</si>
  <si>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</si>
  <si>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</si>
  <si>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</si>
  <si>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</si>
  <si>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</si>
  <si>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</si>
  <si>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</si>
  <si>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</si>
  <si>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</si>
  <si>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</si>
  <si>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</si>
  <si>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</si>
  <si>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</si>
  <si>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</si>
  <si>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</si>
  <si>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</si>
  <si>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</si>
  <si>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</si>
  <si>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</si>
  <si>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</si>
  <si>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</si>
  <si>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</si>
  <si>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</si>
  <si>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</si>
  <si>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</si>
  <si>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</si>
  <si>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</si>
  <si>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</si>
  <si>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</si>
  <si>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</si>
  <si>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</si>
  <si>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</si>
  <si>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</si>
  <si>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</si>
  <si>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</si>
  <si>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</si>
  <si>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</si>
  <si>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</si>
  <si>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</si>
  <si>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</si>
  <si>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</si>
  <si>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</si>
  <si>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</si>
  <si>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</si>
  <si>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</si>
  <si>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</si>
  <si>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</si>
  <si>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</si>
  <si>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</si>
  <si>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</si>
  <si>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</si>
  <si>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</si>
  <si>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</si>
  <si>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</si>
  <si>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</si>
  <si>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</si>
  <si>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</si>
  <si>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</si>
  <si>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</si>
  <si>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</si>
  <si>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</si>
  <si>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</si>
  <si>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</si>
  <si>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</si>
  <si>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</si>
  <si>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</si>
  <si>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</si>
  <si>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</si>
  <si>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</si>
  <si>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</si>
  <si>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</si>
  <si>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</si>
  <si>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</si>
  <si>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</si>
  <si>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</si>
  <si>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</si>
  <si>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</si>
  <si>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</si>
  <si>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</si>
  <si>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</si>
  <si>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</si>
  <si>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</si>
  <si>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</si>
  <si>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</si>
  <si>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</si>
  <si>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</si>
  <si>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</si>
  <si>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</si>
  <si>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</si>
  <si>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</si>
  <si>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</si>
  <si>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</si>
  <si>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</si>
  <si>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</si>
  <si>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</si>
  <si>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</si>
  <si>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</si>
  <si>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</si>
  <si>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</si>
  <si>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</si>
  <si>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</si>
  <si>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</si>
  <si>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</si>
  <si>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</si>
  <si>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</si>
  <si>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</si>
  <si>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</si>
  <si>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</si>
  <si>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</si>
  <si>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</si>
  <si>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</si>
  <si>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</si>
  <si>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</si>
  <si>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</si>
  <si>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</si>
  <si>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</si>
  <si>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</si>
  <si>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</si>
  <si>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</si>
  <si>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</si>
  <si>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</si>
  <si>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</si>
  <si>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</si>
  <si>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</si>
  <si>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</si>
  <si>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</si>
  <si>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</si>
  <si>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</si>
  <si>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</si>
  <si>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</si>
  <si>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</si>
  <si>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</si>
  <si>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</si>
  <si>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</si>
  <si>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</si>
  <si>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</si>
  <si>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</si>
  <si>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</si>
  <si>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</si>
  <si>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</si>
  <si>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</si>
  <si>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</si>
  <si>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</si>
  <si>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</si>
  <si>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</si>
  <si>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</si>
  <si>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</si>
  <si>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</si>
  <si>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</si>
  <si>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</si>
  <si>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</si>
  <si>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</si>
  <si>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</si>
  <si>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</si>
  <si>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</si>
  <si>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</si>
  <si>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</si>
  <si>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</si>
  <si>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</si>
  <si>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</si>
  <si>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</si>
  <si>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</si>
  <si>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</si>
  <si>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</si>
  <si>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</si>
  <si>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</si>
  <si>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</si>
  <si>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</si>
  <si>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</si>
  <si>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</si>
  <si>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</si>
  <si>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</si>
  <si>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</si>
  <si>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</si>
  <si>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</si>
  <si>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</si>
  <si>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</si>
  <si>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</si>
  <si>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</si>
  <si>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</si>
  <si>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</si>
  <si>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</si>
  <si>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</si>
  <si>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</si>
  <si>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</si>
  <si>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</si>
  <si>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</si>
  <si>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</si>
  <si>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</si>
  <si>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</si>
  <si>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</si>
  <si>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</si>
  <si>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</si>
  <si>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</si>
  <si>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</si>
  <si>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</si>
  <si>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</si>
  <si>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</si>
  <si>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</si>
  <si>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</si>
  <si>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</si>
  <si>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</si>
  <si>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</si>
  <si>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</si>
  <si>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</si>
  <si>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</si>
  <si>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</si>
  <si>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</si>
  <si>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</si>
  <si>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</si>
  <si>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</si>
  <si>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</si>
  <si>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</si>
  <si>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</si>
  <si>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</si>
  <si>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</si>
  <si>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</si>
  <si>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</si>
  <si>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</si>
  <si>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</si>
  <si>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</si>
  <si>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</si>
  <si>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</si>
  <si>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</si>
  <si>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</si>
  <si>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</si>
  <si>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</si>
  <si>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</si>
  <si>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</si>
  <si>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</si>
  <si>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</si>
  <si>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</si>
  <si>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</si>
  <si>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</si>
  <si>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</si>
  <si>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</si>
  <si>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</si>
  <si>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</si>
  <si>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</si>
  <si>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</si>
  <si>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</si>
  <si>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</si>
  <si>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</si>
  <si>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</si>
  <si>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</si>
  <si>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</si>
  <si>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</si>
  <si>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</si>
  <si>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</si>
  <si>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</si>
  <si>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</si>
  <si>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</si>
  <si>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</si>
  <si>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</si>
  <si>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</si>
  <si>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</si>
  <si>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</si>
  <si>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</si>
  <si>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</si>
  <si>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</si>
  <si>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</si>
  <si>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</si>
  <si>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</si>
  <si>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</si>
  <si>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</si>
  <si>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</si>
  <si>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</si>
  <si>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</si>
  <si>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</si>
  <si>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</si>
  <si>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</si>
  <si>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</si>
  <si>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</si>
  <si>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</si>
  <si>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</si>
  <si>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</si>
  <si>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</si>
  <si>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</si>
  <si>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</si>
  <si>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</si>
  <si>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</si>
  <si>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</si>
  <si>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</si>
  <si>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</si>
  <si>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</si>
  <si>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</si>
  <si>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</si>
  <si>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</si>
  <si>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</si>
  <si>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</si>
  <si>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</si>
  <si>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</si>
  <si>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</si>
  <si>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</si>
  <si>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</si>
  <si>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</si>
  <si>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</si>
  <si>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</si>
  <si>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</si>
  <si>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</si>
  <si>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</si>
  <si>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</si>
  <si>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</si>
  <si>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</si>
  <si>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</si>
  <si>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</si>
  <si>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</si>
  <si>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</si>
  <si>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</si>
  <si>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</si>
  <si>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</si>
  <si>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</si>
  <si>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</si>
  <si>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</si>
  <si>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</si>
  <si>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</si>
  <si>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</si>
  <si>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</si>
  <si>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</si>
  <si>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</si>
  <si>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</si>
  <si>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</si>
  <si>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</si>
  <si>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</si>
  <si>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</si>
  <si>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</si>
  <si>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</si>
  <si>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</si>
  <si>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</si>
  <si>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</si>
  <si>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</si>
  <si>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</si>
  <si>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</si>
  <si>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</si>
  <si>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</si>
  <si>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</si>
  <si>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</si>
  <si>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</si>
  <si>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</si>
  <si>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</si>
  <si>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</si>
  <si>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</si>
  <si>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</si>
  <si>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</si>
  <si>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</si>
  <si>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</si>
  <si>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</si>
  <si>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</si>
  <si>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</si>
  <si>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</si>
  <si>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</si>
  <si>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</si>
  <si>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</si>
  <si>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</si>
  <si>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</si>
  <si>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</si>
  <si>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</si>
  <si>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</si>
  <si>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</si>
  <si>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</si>
  <si>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</si>
  <si>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</si>
  <si>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</si>
  <si>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</si>
  <si>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</si>
  <si>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</si>
  <si>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</si>
  <si>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</si>
  <si>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</si>
  <si>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</si>
  <si>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</si>
  <si>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</si>
  <si>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</si>
  <si>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</si>
  <si>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</si>
  <si>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</si>
  <si>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</si>
  <si>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</si>
  <si>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</si>
  <si>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</si>
  <si>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</si>
  <si>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</si>
  <si>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</si>
  <si>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</si>
  <si>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</si>
  <si>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</si>
  <si>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</si>
  <si>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</si>
  <si>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</si>
  <si>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</si>
  <si>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</si>
  <si>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</si>
  <si>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</si>
  <si>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</si>
  <si>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</si>
  <si>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</si>
  <si>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</si>
  <si>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</si>
  <si>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</si>
  <si>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</si>
  <si>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</si>
  <si>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</si>
  <si>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</si>
  <si>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</si>
  <si>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</si>
  <si>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</si>
  <si>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</si>
  <si>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</si>
  <si>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</si>
  <si>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</si>
  <si>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</si>
  <si>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</si>
  <si>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</si>
  <si>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</si>
  <si>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</si>
  <si>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</si>
  <si>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</si>
  <si>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</si>
  <si>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</si>
  <si>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</si>
  <si>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</si>
  <si>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</si>
  <si>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</si>
  <si>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</si>
  <si>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</si>
  <si>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</si>
  <si>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</si>
  <si>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</si>
  <si>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</si>
  <si>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</si>
  <si>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</si>
  <si>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</si>
  <si>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</si>
  <si>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</si>
  <si>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</si>
  <si>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</si>
  <si>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</si>
  <si>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</si>
  <si>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</si>
  <si>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</si>
  <si>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</si>
  <si>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</si>
  <si>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</si>
  <si>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</si>
  <si>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</si>
  <si>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</si>
  <si>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</si>
  <si>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</si>
  <si>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</si>
  <si>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</si>
  <si>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</si>
  <si>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</si>
  <si>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</si>
  <si>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</si>
  <si>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</si>
  <si>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</si>
  <si>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</si>
  <si>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</si>
  <si>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</si>
  <si>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</si>
  <si>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</si>
  <si>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</si>
  <si>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</si>
  <si>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</si>
  <si>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</si>
  <si>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</si>
  <si>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</si>
  <si>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</si>
  <si>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</si>
  <si>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</si>
  <si>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</si>
  <si>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</si>
  <si>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</si>
  <si>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</si>
  <si>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</si>
  <si>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</si>
  <si>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</si>
  <si>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</si>
  <si>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</si>
  <si>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</si>
  <si>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</si>
  <si>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</si>
  <si>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</si>
  <si>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</si>
  <si>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</si>
  <si>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</si>
  <si>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</si>
  <si>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</si>
  <si>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</si>
  <si>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</si>
  <si>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</si>
  <si>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</si>
  <si>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</si>
  <si>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</si>
  <si>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</si>
  <si>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</si>
  <si>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</si>
  <si>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</si>
  <si>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</si>
  <si>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</si>
  <si>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</si>
  <si>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</si>
  <si>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</si>
  <si>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</si>
  <si>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</si>
  <si>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</si>
  <si>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</si>
  <si>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</si>
  <si>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</si>
  <si>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</si>
  <si>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</si>
  <si>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</si>
  <si>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</si>
  <si>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</si>
  <si>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</si>
  <si>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</si>
  <si>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</si>
  <si>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</si>
  <si>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</si>
  <si>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</si>
  <si>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</si>
  <si>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</si>
  <si>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</si>
  <si>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</si>
  <si>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</si>
  <si>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</si>
  <si>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</si>
  <si>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</si>
  <si>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</si>
  <si>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</si>
  <si>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</si>
  <si>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</si>
  <si>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</si>
  <si>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</si>
  <si>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</si>
  <si>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</si>
  <si>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</si>
  <si>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</si>
  <si>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</si>
  <si>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</si>
  <si>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</si>
  <si>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</si>
  <si>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</si>
  <si>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</si>
  <si>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</si>
  <si>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</si>
  <si>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</si>
  <si>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</si>
  <si>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</si>
  <si>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</si>
  <si>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</si>
  <si>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</si>
  <si>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</si>
  <si>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</si>
  <si>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</si>
  <si>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</si>
  <si>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</si>
  <si>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</si>
  <si>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</si>
  <si>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</si>
  <si>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</si>
  <si>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</si>
  <si>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</si>
  <si>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</si>
  <si>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</si>
  <si>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</si>
  <si>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</si>
  <si>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</si>
  <si>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</si>
  <si>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</si>
  <si>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</si>
  <si>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</si>
  <si>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</si>
  <si>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</si>
  <si>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</si>
  <si>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</si>
  <si>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</si>
  <si>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</si>
  <si>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</si>
  <si>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</si>
  <si>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</si>
  <si>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</si>
  <si>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</si>
  <si>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</si>
  <si>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</si>
  <si>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</si>
  <si>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</si>
  <si>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</si>
  <si>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</si>
  <si>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</si>
  <si>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</si>
  <si>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</si>
  <si>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</si>
  <si>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</si>
  <si>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</si>
  <si>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</si>
  <si>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</si>
  <si>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</si>
  <si>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</si>
  <si>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</si>
  <si>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</si>
  <si>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</si>
  <si>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</si>
  <si>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</si>
  <si>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</si>
  <si>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</si>
  <si>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</si>
  <si>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</si>
  <si>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</si>
  <si>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</si>
  <si>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</si>
  <si>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</si>
  <si>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</si>
  <si>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</si>
  <si>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</si>
  <si>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</si>
  <si>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</si>
  <si>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</si>
  <si>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</si>
  <si>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</si>
  <si>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</si>
  <si>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</si>
  <si>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</si>
  <si>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</si>
  <si>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</si>
  <si>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</si>
  <si>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</si>
  <si>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</si>
  <si>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</si>
  <si>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</si>
  <si>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</si>
  <si>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</si>
  <si>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</si>
  <si>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</si>
  <si>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</si>
  <si>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</si>
  <si>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</si>
  <si>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</si>
  <si>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</si>
  <si>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</si>
  <si>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</si>
  <si>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</si>
  <si>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</si>
  <si>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</si>
  <si>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</si>
  <si>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</si>
  <si>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</si>
  <si>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</si>
  <si>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</si>
  <si>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</si>
  <si>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</si>
  <si>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</si>
  <si>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</si>
  <si>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</si>
  <si>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</si>
  <si>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</si>
  <si>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</si>
  <si>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</si>
  <si>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</si>
  <si>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</si>
  <si>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</si>
  <si>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</si>
  <si>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</si>
  <si>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</si>
  <si>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</si>
  <si>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</si>
  <si>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</si>
  <si>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</si>
  <si>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</si>
  <si>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</si>
  <si>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</si>
  <si>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</si>
  <si>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</si>
  <si>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</si>
  <si>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</si>
  <si>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</si>
  <si>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</si>
  <si>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</si>
  <si>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</si>
  <si>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</si>
  <si>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</si>
  <si>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</si>
  <si>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</si>
  <si>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</si>
  <si>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</si>
  <si>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</si>
  <si>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</si>
  <si>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</si>
  <si>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</si>
  <si>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</si>
  <si>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</si>
  <si>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</si>
  <si>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</si>
  <si>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</si>
  <si>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</si>
  <si>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</si>
  <si>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</si>
  <si>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</si>
  <si>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</si>
  <si>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</si>
  <si>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</si>
  <si>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</si>
  <si>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</si>
  <si>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</si>
  <si>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</si>
  <si>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</si>
  <si>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</si>
  <si>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</si>
  <si>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</si>
  <si>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</si>
  <si>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</si>
  <si>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</si>
  <si>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</si>
  <si>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</si>
  <si>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</si>
  <si>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</si>
  <si>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</si>
  <si>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</si>
  <si>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</si>
  <si>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</si>
  <si>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</si>
  <si>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</si>
  <si>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</si>
  <si>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</si>
  <si>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</si>
  <si>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</si>
  <si>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</si>
  <si>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</si>
  <si>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</si>
  <si>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</si>
  <si>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</si>
  <si>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</si>
  <si>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</si>
  <si>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</si>
  <si>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</si>
  <si>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</si>
  <si>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</si>
  <si>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</si>
  <si>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</si>
  <si>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</si>
  <si>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</si>
  <si>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</si>
  <si>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</si>
  <si>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</si>
  <si>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</si>
  <si>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</si>
  <si>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</si>
  <si>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</si>
  <si>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</si>
  <si>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</si>
  <si>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</si>
  <si>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</si>
  <si>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</si>
  <si>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</si>
  <si>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</si>
  <si>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</si>
  <si>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</si>
  <si>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</si>
  <si>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</si>
  <si>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</si>
  <si>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</si>
  <si>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</si>
  <si>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</si>
  <si>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</si>
  <si>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</si>
  <si>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</si>
  <si>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</si>
  <si>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</si>
  <si>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</si>
  <si>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</si>
  <si>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</si>
  <si>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</si>
  <si>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</si>
  <si>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</si>
  <si>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</si>
  <si>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</si>
  <si>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</si>
  <si>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</si>
  <si>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</si>
  <si>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</si>
  <si>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</si>
  <si>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</si>
  <si>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</si>
  <si>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</si>
  <si>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</si>
  <si>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</si>
  <si>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</si>
  <si>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</si>
  <si>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</si>
  <si>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</si>
  <si>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</si>
  <si>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</si>
  <si>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</si>
  <si>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</si>
  <si>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</si>
  <si>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</si>
  <si>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</si>
  <si>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</si>
  <si>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</si>
  <si>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</si>
  <si>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</si>
  <si>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</si>
  <si>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</si>
  <si>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</si>
  <si>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</si>
  <si>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</si>
  <si>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</si>
  <si>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</si>
  <si>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</si>
  <si>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</si>
  <si>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</si>
  <si>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</si>
  <si>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</si>
  <si>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</si>
  <si>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</si>
  <si>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</si>
  <si>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</si>
  <si>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</si>
  <si>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</si>
  <si>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</si>
  <si>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</si>
  <si>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</si>
  <si>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</si>
  <si>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</si>
  <si>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</si>
  <si>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</si>
  <si>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</si>
  <si>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</si>
  <si>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</si>
  <si>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</si>
  <si>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</si>
  <si>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</si>
  <si>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</si>
  <si>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</si>
  <si>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</si>
  <si>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</si>
  <si>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</si>
  <si>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</si>
  <si>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</si>
  <si>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</si>
  <si>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</si>
  <si>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</si>
  <si>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</si>
  <si>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</si>
  <si>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</si>
  <si>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</si>
  <si>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</si>
  <si>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</si>
  <si>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</si>
  <si>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</si>
  <si>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</si>
  <si>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</si>
  <si>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</si>
  <si>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</si>
  <si>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</si>
  <si>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</si>
  <si>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</si>
  <si>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</si>
  <si>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</si>
  <si>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</si>
  <si>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</si>
  <si>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</si>
  <si>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</si>
  <si>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</si>
  <si>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</si>
  <si>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</si>
  <si>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</si>
  <si>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</si>
  <si>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</si>
  <si>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</si>
  <si>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</si>
  <si>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</si>
  <si>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</si>
  <si>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</si>
  <si>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</si>
  <si>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</si>
  <si>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</si>
  <si>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</si>
  <si>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</si>
  <si>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</si>
  <si>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</si>
  <si>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</si>
  <si>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</si>
  <si>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</si>
  <si>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</si>
  <si>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</si>
  <si>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</si>
  <si>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</si>
  <si>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</si>
  <si>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</si>
  <si>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</si>
  <si>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</si>
  <si>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</si>
  <si>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</si>
  <si>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</si>
  <si>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</si>
  <si>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</si>
  <si>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</si>
  <si>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</si>
  <si>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</si>
  <si>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</si>
  <si>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</si>
  <si>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</si>
  <si>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</si>
  <si>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</si>
  <si>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</si>
  <si>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</si>
  <si>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</si>
  <si>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</si>
  <si>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</si>
  <si>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</si>
  <si>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</si>
  <si>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</si>
  <si>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</si>
  <si>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</si>
  <si>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</si>
  <si>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</si>
  <si>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</si>
  <si>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</si>
  <si>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</si>
  <si>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</si>
  <si>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</si>
  <si>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</si>
  <si>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</si>
  <si>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</si>
  <si>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</si>
  <si>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</si>
  <si>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</si>
  <si>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</si>
  <si>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</si>
  <si>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</si>
  <si>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</si>
  <si>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</si>
  <si>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</si>
  <si>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</si>
  <si>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</si>
  <si>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</si>
  <si>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</si>
  <si>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</si>
  <si>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</si>
  <si>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</si>
  <si>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</si>
  <si>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</si>
  <si>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</si>
  <si>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</si>
  <si>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</si>
  <si>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</si>
  <si>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</si>
  <si>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</si>
  <si>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</si>
  <si>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</si>
  <si>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</si>
  <si>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</si>
  <si>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</si>
  <si>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</si>
  <si>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</si>
  <si>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</si>
  <si>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</si>
  <si>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</si>
  <si>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</si>
  <si>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</si>
  <si>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</si>
  <si>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</si>
  <si>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</si>
  <si>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</si>
  <si>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</si>
  <si>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</si>
  <si>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</si>
  <si>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</si>
  <si>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</si>
  <si>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</si>
  <si>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</si>
  <si>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</si>
  <si>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</si>
  <si>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</si>
  <si>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</si>
  <si>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</si>
  <si>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</si>
  <si>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</si>
  <si>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</si>
  <si>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</si>
  <si>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</si>
  <si>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</si>
  <si>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</si>
  <si>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</si>
  <si>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</si>
  <si>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</si>
  <si>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</si>
  <si>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</si>
  <si>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</si>
  <si>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</si>
  <si>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</si>
  <si>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</si>
  <si>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</si>
  <si>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</si>
  <si>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</si>
  <si>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</si>
  <si>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</si>
  <si>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</si>
  <si>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</si>
  <si>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</si>
  <si>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</si>
  <si>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</si>
  <si>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</si>
  <si>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</si>
  <si>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</si>
  <si>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</si>
  <si>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</si>
  <si>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</si>
  <si>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</si>
  <si>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</si>
  <si>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</si>
  <si>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</si>
  <si>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</si>
  <si>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</si>
  <si>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</si>
  <si>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</si>
  <si>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</si>
  <si>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</si>
  <si>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</si>
  <si>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</si>
  <si>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</si>
  <si>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</si>
  <si>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</si>
  <si>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</si>
  <si>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</si>
  <si>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</si>
  <si>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</si>
  <si>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</si>
  <si>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</si>
  <si>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</si>
  <si>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</si>
  <si>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</si>
  <si>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</si>
  <si>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</si>
  <si>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</si>
  <si>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</si>
  <si>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</si>
  <si>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</si>
  <si>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</si>
  <si>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</si>
  <si>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</si>
  <si>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</si>
  <si>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</si>
  <si>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</si>
  <si>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</si>
  <si>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</si>
  <si>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</si>
  <si>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</si>
  <si>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</si>
  <si>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</si>
  <si>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</si>
  <si>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</si>
  <si>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</si>
  <si>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</si>
  <si>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</si>
  <si>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</si>
  <si>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</si>
  <si>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</si>
  <si>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</si>
  <si>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</si>
  <si>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</si>
  <si>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</si>
  <si>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</si>
  <si>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</si>
  <si>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</si>
  <si>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</si>
  <si>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</si>
  <si>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</si>
  <si>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</si>
  <si>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</si>
  <si>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</si>
  <si>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</si>
  <si>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</si>
  <si>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</si>
  <si>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</si>
  <si>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</si>
  <si>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</si>
  <si>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</si>
  <si>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</si>
  <si>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</si>
  <si>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</si>
  <si>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</si>
  <si>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</si>
  <si>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</si>
  <si>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</si>
  <si>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</si>
  <si>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</si>
  <si>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</si>
  <si>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</si>
  <si>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</si>
  <si>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</si>
  <si>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</si>
  <si>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</si>
  <si>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</si>
  <si>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</si>
  <si>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</si>
  <si>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</si>
  <si>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</si>
  <si>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</si>
  <si>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</si>
  <si>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</si>
  <si>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</si>
  <si>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</si>
  <si>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</si>
  <si>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</si>
  <si>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</si>
  <si>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</si>
  <si>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</si>
  <si>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</si>
  <si>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</si>
  <si>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</si>
  <si>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</si>
  <si>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</si>
  <si>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</si>
  <si>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</si>
  <si>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</si>
  <si>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</si>
  <si>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</si>
  <si>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</si>
  <si>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</si>
  <si>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</si>
  <si>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</si>
  <si>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</si>
  <si>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</si>
  <si>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</si>
  <si>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</si>
  <si>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</si>
  <si>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</si>
  <si>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</si>
  <si>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</si>
  <si>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</si>
  <si>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</si>
  <si>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</si>
  <si>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</si>
  <si>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</si>
  <si>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</si>
  <si>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</si>
  <si>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</si>
  <si>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</si>
  <si>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</si>
  <si>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</si>
  <si>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</si>
  <si>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</si>
  <si>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</si>
  <si>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</si>
  <si>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</si>
  <si>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</si>
  <si>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</si>
  <si>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</si>
  <si>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</si>
  <si>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</si>
  <si>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</si>
  <si>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</si>
  <si>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</si>
  <si>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</si>
  <si>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</si>
  <si>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</si>
  <si>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</si>
  <si>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</si>
  <si>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</si>
  <si>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</si>
  <si>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</si>
  <si>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</si>
  <si>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</si>
  <si>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</si>
  <si>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</si>
  <si>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</si>
  <si>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</si>
  <si>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</si>
  <si>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</si>
  <si>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</si>
  <si>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</si>
  <si>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</si>
  <si>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</si>
  <si>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</si>
  <si>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</si>
  <si>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</si>
  <si>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</si>
  <si>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</si>
  <si>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</si>
  <si>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</si>
  <si>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</si>
  <si>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</si>
  <si>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</si>
  <si>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</si>
  <si>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</si>
  <si>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</si>
  <si>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</si>
  <si>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</si>
  <si>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</si>
  <si>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</si>
  <si>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</si>
  <si>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</si>
  <si>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</si>
  <si>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</si>
  <si>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</si>
  <si>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</si>
  <si>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</si>
  <si>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</si>
  <si>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</si>
  <si>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</si>
  <si>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</si>
  <si>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</si>
  <si>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</si>
  <si>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</si>
  <si>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</si>
  <si>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</si>
  <si>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</si>
  <si>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</si>
  <si>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</si>
  <si>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</si>
  <si>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</si>
  <si>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</si>
  <si>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</si>
  <si>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</si>
  <si>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</si>
  <si>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</si>
  <si>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</si>
  <si>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</si>
  <si>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</si>
  <si>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</si>
  <si>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</si>
  <si>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</si>
  <si>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</si>
  <si>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</si>
  <si>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</si>
  <si>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</si>
  <si>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</si>
  <si>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</si>
  <si>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</si>
  <si>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</si>
  <si>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</si>
  <si>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</si>
  <si>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</si>
  <si>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</si>
  <si>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</si>
  <si>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</si>
  <si>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</si>
  <si>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</si>
  <si>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</si>
  <si>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</si>
  <si>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</si>
  <si>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</si>
  <si>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</si>
  <si>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</si>
  <si>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</si>
  <si>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</si>
  <si>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</si>
  <si>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</si>
  <si>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</si>
  <si>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</si>
  <si>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</si>
  <si>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</si>
  <si>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</si>
  <si>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</si>
  <si>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</si>
  <si>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</si>
  <si>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</si>
  <si>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</si>
  <si>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</si>
  <si>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</si>
  <si>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</si>
  <si>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</si>
  <si>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</si>
  <si>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</si>
  <si>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</si>
  <si>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</si>
  <si>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</si>
  <si>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</si>
  <si>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</si>
  <si>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</si>
  <si>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</si>
  <si>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</si>
  <si>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</si>
  <si>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</si>
  <si>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</si>
  <si>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</si>
  <si>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</si>
  <si>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</si>
  <si>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</si>
  <si>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</si>
  <si>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</si>
  <si>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</si>
  <si>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</si>
  <si>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</si>
  <si>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</si>
  <si>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</si>
  <si>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</si>
  <si>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</si>
  <si>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</si>
  <si>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</si>
  <si>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</si>
  <si>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</si>
  <si>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</si>
  <si>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</si>
  <si>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</si>
  <si>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</si>
  <si>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</si>
  <si>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</si>
  <si>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</si>
  <si>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</si>
  <si>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</si>
  <si>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</si>
  <si>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</si>
  <si>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</si>
  <si>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</si>
  <si>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</si>
  <si>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</si>
  <si>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</si>
  <si>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</si>
  <si>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</si>
  <si>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</si>
  <si>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</si>
  <si>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</si>
  <si>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</si>
  <si>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</si>
  <si>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</si>
  <si>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</si>
  <si>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</si>
  <si>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</si>
  <si>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</si>
  <si>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</si>
  <si>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</si>
  <si>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</si>
  <si>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</si>
  <si>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</si>
  <si>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</si>
  <si>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</si>
  <si>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</si>
  <si>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</si>
  <si>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</si>
  <si>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</si>
  <si>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</si>
  <si>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</si>
  <si>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</si>
  <si>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</si>
  <si>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</si>
  <si>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</si>
  <si>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</si>
  <si>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</si>
  <si>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</si>
  <si>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</si>
  <si>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</si>
  <si>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</si>
  <si>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</si>
  <si>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</si>
  <si>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</si>
  <si>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</si>
  <si>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</si>
  <si>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</si>
  <si>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</si>
  <si>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</si>
  <si>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</si>
  <si>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</si>
  <si>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</si>
  <si>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</si>
  <si>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</si>
  <si>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</si>
  <si>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</si>
  <si>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</si>
  <si>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</si>
  <si>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</si>
  <si>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</si>
  <si>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</si>
  <si>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</si>
  <si>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</si>
  <si>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</si>
  <si>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</si>
  <si>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</si>
  <si>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</si>
  <si>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</si>
  <si>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</si>
  <si>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</si>
  <si>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</si>
  <si>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</si>
  <si>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</si>
  <si>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</si>
  <si>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</si>
  <si>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</si>
  <si>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</si>
  <si>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</si>
  <si>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</si>
  <si>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</si>
  <si>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</si>
  <si>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</si>
  <si>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</si>
  <si>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</si>
  <si>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</si>
  <si>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</si>
  <si>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</si>
  <si>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</si>
  <si>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</si>
  <si>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</si>
  <si>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</si>
  <si>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</si>
  <si>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</si>
  <si>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</si>
  <si>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</si>
  <si>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</si>
  <si>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</si>
  <si>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</si>
  <si>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</si>
  <si>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</si>
  <si>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</si>
  <si>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</si>
  <si>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</si>
  <si>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</si>
  <si>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</si>
  <si>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</si>
  <si>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</si>
  <si>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</si>
  <si>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</si>
  <si>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</si>
  <si>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</si>
  <si>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</si>
  <si>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</si>
  <si>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</si>
  <si>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</si>
  <si>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</si>
  <si>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</si>
  <si>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</si>
  <si>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</si>
  <si>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</si>
  <si>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</si>
  <si>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</si>
  <si>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</si>
  <si>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</si>
  <si>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</si>
  <si>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</si>
  <si>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</si>
  <si>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</si>
  <si>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</si>
  <si>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</si>
  <si>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</si>
  <si>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</si>
  <si>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</si>
  <si>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</si>
  <si>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</si>
  <si>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</si>
  <si>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</si>
  <si>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</si>
  <si>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</si>
  <si>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</si>
  <si>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</si>
  <si>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</si>
  <si>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</si>
  <si>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</si>
  <si>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</si>
  <si>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</si>
  <si>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</si>
  <si>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</si>
  <si>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</si>
  <si>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</si>
  <si>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</si>
  <si>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</si>
  <si>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</si>
  <si>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</si>
  <si>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</si>
  <si>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</si>
  <si>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</si>
  <si>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</si>
  <si>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</si>
  <si>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</si>
  <si>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</si>
  <si>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</si>
  <si>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</si>
  <si>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</si>
  <si>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</si>
  <si>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</si>
  <si>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</si>
  <si>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</si>
  <si>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</si>
  <si>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</si>
  <si>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</si>
  <si>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</si>
  <si>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</si>
  <si>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</si>
  <si>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</si>
  <si>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</si>
  <si>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</si>
  <si>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</si>
  <si>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</si>
  <si>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</si>
  <si>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</si>
  <si>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</si>
  <si>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</si>
  <si>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</si>
  <si>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</si>
  <si>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</si>
  <si>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</si>
  <si>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</si>
  <si>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</si>
  <si>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</si>
  <si>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</si>
  <si>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</si>
  <si>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</si>
  <si>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</si>
  <si>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</si>
  <si>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</si>
  <si>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</si>
  <si>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</si>
  <si>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</si>
  <si>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</si>
  <si>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</si>
  <si>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</si>
  <si>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</si>
  <si>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</si>
  <si>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</si>
  <si>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</si>
  <si>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</si>
  <si>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</si>
  <si>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</si>
  <si>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</si>
  <si>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</si>
  <si>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</si>
  <si>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</si>
  <si>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</si>
  <si>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</si>
  <si>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</si>
  <si>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</si>
  <si>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</si>
  <si>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</si>
  <si>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</si>
  <si>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</si>
  <si>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</si>
  <si>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</si>
  <si>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</si>
  <si>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</si>
  <si>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</si>
  <si>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</si>
  <si>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</si>
  <si>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</si>
  <si>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</si>
  <si>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</si>
  <si>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</si>
  <si>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</si>
  <si>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</si>
  <si>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</si>
  <si>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</si>
  <si>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</si>
  <si>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</si>
  <si>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</si>
  <si>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</si>
  <si>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</si>
  <si>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</si>
  <si>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</si>
  <si>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</si>
  <si>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</si>
  <si>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</si>
  <si>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</si>
  <si>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</si>
  <si>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</si>
  <si>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</si>
  <si>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</si>
  <si>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</si>
  <si>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</si>
  <si>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</si>
  <si>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</si>
  <si>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</si>
  <si>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</si>
  <si>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</si>
  <si>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</si>
  <si>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</si>
  <si>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</si>
  <si>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</si>
  <si>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</si>
  <si>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</si>
  <si>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</si>
  <si>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</si>
  <si>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</si>
  <si>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</si>
  <si>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</si>
  <si>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</si>
  <si>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</si>
  <si>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</si>
  <si>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</si>
  <si>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</si>
  <si>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</si>
  <si>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</si>
  <si>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</si>
  <si>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</si>
  <si>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</si>
  <si>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</si>
  <si>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</si>
  <si>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</si>
  <si>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</si>
  <si>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</si>
  <si>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</si>
  <si>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</si>
  <si>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</si>
  <si>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</si>
  <si>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</si>
  <si>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</si>
  <si>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</si>
  <si>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</si>
  <si>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</si>
  <si>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</si>
  <si>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</si>
  <si>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</si>
  <si>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</si>
  <si>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</si>
  <si>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</si>
  <si>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</si>
  <si>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</si>
  <si>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</si>
  <si>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</si>
  <si>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</si>
  <si>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</si>
  <si>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</si>
  <si>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</si>
  <si>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</si>
  <si>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</si>
  <si>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</si>
  <si>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</si>
  <si>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</si>
  <si>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</si>
  <si>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</si>
  <si>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</si>
  <si>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</si>
  <si>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</si>
  <si>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</si>
  <si>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</si>
  <si>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</si>
  <si>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</si>
  <si>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</si>
  <si>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</si>
  <si>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</si>
  <si>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</si>
  <si>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</si>
  <si>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</si>
  <si>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</si>
  <si>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</si>
  <si>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</si>
  <si>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</si>
  <si>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</si>
  <si>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</si>
  <si>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</si>
  <si>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</si>
  <si>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</si>
  <si>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</si>
  <si>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</si>
  <si>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</si>
  <si>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</si>
  <si>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</si>
  <si>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</si>
  <si>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</si>
  <si>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</si>
  <si>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</si>
  <si>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</si>
  <si>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</si>
  <si>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</si>
  <si>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</si>
  <si>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</si>
  <si>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</si>
  <si>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</si>
  <si>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</si>
  <si>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</si>
  <si>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</si>
  <si>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</si>
  <si>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</si>
  <si>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</si>
  <si>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</si>
  <si>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</si>
  <si>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</si>
  <si>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</si>
  <si>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</si>
  <si>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</si>
  <si>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</si>
  <si>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</si>
  <si>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</si>
  <si>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</si>
  <si>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</si>
  <si>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</si>
  <si>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</si>
  <si>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</si>
  <si>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</si>
  <si>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</si>
  <si>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</si>
  <si>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</si>
  <si>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</si>
  <si>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</si>
  <si>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</si>
  <si>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</si>
  <si>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</si>
  <si>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</si>
  <si>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</si>
  <si>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</si>
  <si>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</si>
  <si>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</si>
  <si>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</si>
  <si>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</si>
  <si>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</si>
  <si>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</si>
  <si>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</si>
  <si>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</si>
  <si>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</si>
  <si>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</si>
  <si>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</si>
  <si>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</si>
  <si>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</si>
  <si>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</si>
  <si>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</si>
  <si>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</si>
  <si>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</si>
  <si>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</si>
  <si>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</si>
  <si>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</si>
  <si>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</si>
  <si>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</si>
  <si>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</si>
  <si>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</si>
  <si>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</si>
  <si>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</si>
  <si>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</si>
  <si>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</si>
  <si>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</si>
  <si>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</si>
  <si>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</si>
  <si>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</si>
  <si>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</si>
  <si>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</si>
  <si>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</si>
  <si>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</si>
  <si>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</si>
  <si>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</si>
  <si>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</si>
  <si>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</si>
  <si>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</si>
  <si>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</si>
  <si>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</si>
  <si>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</si>
  <si>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</si>
  <si>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</si>
  <si>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</si>
  <si>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</si>
  <si>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</si>
  <si>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</si>
  <si>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</si>
  <si>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</si>
  <si>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</si>
  <si>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</si>
  <si>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</si>
  <si>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</si>
  <si>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</si>
  <si>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</si>
  <si>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</si>
  <si>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</si>
  <si>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</si>
  <si>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</si>
  <si>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</si>
  <si>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</si>
  <si>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</si>
  <si>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</si>
  <si>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</si>
  <si>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</si>
  <si>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</si>
  <si>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</si>
  <si>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</si>
  <si>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</si>
  <si>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</si>
  <si>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</si>
  <si>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</si>
  <si>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</si>
  <si>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</si>
  <si>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</si>
  <si>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</si>
  <si>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</si>
  <si>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</si>
  <si>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</si>
  <si>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</si>
  <si>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</si>
  <si>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</si>
  <si>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</si>
  <si>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</si>
  <si>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</si>
  <si>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</si>
  <si>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</si>
  <si>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</si>
  <si>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</si>
  <si>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</si>
  <si>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</si>
  <si>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</si>
  <si>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</si>
  <si>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</si>
  <si>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</si>
  <si>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</si>
  <si>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</si>
  <si>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</si>
  <si>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</si>
  <si>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</si>
  <si>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</si>
  <si>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</si>
  <si>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</si>
  <si>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</si>
  <si>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</si>
  <si>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</si>
  <si>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</si>
  <si>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</si>
  <si>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</si>
  <si>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</si>
  <si>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</si>
  <si>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</si>
  <si>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</si>
  <si>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</si>
  <si>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</si>
  <si>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</si>
  <si>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</si>
  <si>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</si>
  <si>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</si>
  <si>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</si>
  <si>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</si>
  <si>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</si>
  <si>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</si>
  <si>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</si>
  <si>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</si>
  <si>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</si>
  <si>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</si>
  <si>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</si>
  <si>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</si>
  <si>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</si>
  <si>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</si>
  <si>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</si>
  <si>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</si>
  <si>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</si>
  <si>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</si>
  <si>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</si>
  <si>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</si>
  <si>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</si>
  <si>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</si>
  <si>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</si>
  <si>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</si>
  <si>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</si>
  <si>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</si>
  <si>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</si>
  <si>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</si>
  <si>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</si>
  <si>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</si>
  <si>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</si>
  <si>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</si>
  <si>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</si>
  <si>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</si>
  <si>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</si>
  <si>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</si>
  <si>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</si>
  <si>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</si>
  <si>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</si>
  <si>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</si>
  <si>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</si>
  <si>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</si>
  <si>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</si>
  <si>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</si>
  <si>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</si>
  <si>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</si>
  <si>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</si>
  <si>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</si>
  <si>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</si>
  <si>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</si>
  <si>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</si>
  <si>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</si>
  <si>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</si>
  <si>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</si>
  <si>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</si>
  <si>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</si>
  <si>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</si>
  <si>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</si>
  <si>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</si>
  <si>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</si>
  <si>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</si>
  <si>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</si>
  <si>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</si>
  <si>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</si>
  <si>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</si>
  <si>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</si>
  <si>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</si>
  <si>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</si>
  <si>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</si>
  <si>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</si>
  <si>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</si>
  <si>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</si>
  <si>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</si>
  <si>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</si>
  <si>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</si>
  <si>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</si>
  <si>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</si>
  <si>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</si>
  <si>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</si>
  <si>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</si>
  <si>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</si>
  <si>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</si>
  <si>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</si>
  <si>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</si>
  <si>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</si>
  <si>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</si>
  <si>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</si>
  <si>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</si>
  <si>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</si>
  <si>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</si>
  <si>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</si>
  <si>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</si>
  <si>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</si>
  <si>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</si>
  <si>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</si>
  <si>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</si>
  <si>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</si>
  <si>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</si>
  <si>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</si>
  <si>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</si>
  <si>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</si>
  <si>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</si>
  <si>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</si>
  <si>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</si>
  <si>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</si>
  <si>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</si>
  <si>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</si>
  <si>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</si>
  <si>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</si>
  <si>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</si>
  <si>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</si>
  <si>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</si>
  <si>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</si>
  <si>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</si>
  <si>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</si>
  <si>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</si>
  <si>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</si>
  <si>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</si>
  <si>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</si>
  <si>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</si>
  <si>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</si>
  <si>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</si>
  <si>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</si>
  <si>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</si>
  <si>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</si>
  <si>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</si>
  <si>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</si>
  <si>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</si>
  <si>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</si>
  <si>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</si>
  <si>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</si>
  <si>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</si>
  <si>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</si>
  <si>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</si>
  <si>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</si>
  <si>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</si>
  <si>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</si>
  <si>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</si>
  <si>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</si>
  <si>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</si>
  <si>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</si>
  <si>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</si>
  <si>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</si>
  <si>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</si>
  <si>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</si>
  <si>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</si>
  <si>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</si>
  <si>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</si>
  <si>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</si>
  <si>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</si>
  <si>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</si>
  <si>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</si>
  <si>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</si>
  <si>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</si>
  <si>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</si>
  <si>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</si>
  <si>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</si>
  <si>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</si>
  <si>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</si>
  <si>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</si>
  <si>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</si>
  <si>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</si>
  <si>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</si>
  <si>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</si>
  <si>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</si>
  <si>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</si>
  <si>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</si>
  <si>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</si>
  <si>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</si>
  <si>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</si>
  <si>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</si>
  <si>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</si>
  <si>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</si>
  <si>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</si>
  <si>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</si>
  <si>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</si>
  <si>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</si>
  <si>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</si>
  <si>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</si>
  <si>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</si>
  <si>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</si>
  <si>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</si>
  <si>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</si>
  <si>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</si>
  <si>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</si>
  <si>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</si>
  <si>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</si>
  <si>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</si>
  <si>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</si>
  <si>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</si>
  <si>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</si>
  <si>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</si>
  <si>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</si>
  <si>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</si>
  <si>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</si>
  <si>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</si>
  <si>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</si>
  <si>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</si>
  <si>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</si>
  <si>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</si>
  <si>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</si>
  <si>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</si>
  <si>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</si>
  <si>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</si>
  <si>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</si>
  <si>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</si>
  <si>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</si>
  <si>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</si>
  <si>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</si>
  <si>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</si>
  <si>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</si>
  <si>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</si>
  <si>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</si>
  <si>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</si>
  <si>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</si>
  <si>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</si>
  <si>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</si>
  <si>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</si>
  <si>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</si>
  <si>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</si>
  <si>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</si>
  <si>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</si>
  <si>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</si>
  <si>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</si>
  <si>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</si>
  <si>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</si>
  <si>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</si>
  <si>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</si>
  <si>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</si>
  <si>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</si>
  <si>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</si>
  <si>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</si>
  <si>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</si>
  <si>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</si>
  <si>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</si>
  <si>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</si>
  <si>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</si>
  <si>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</si>
  <si>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</si>
  <si>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</si>
  <si>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</si>
  <si>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</si>
  <si>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</si>
  <si>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</si>
  <si>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</si>
  <si>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</si>
  <si>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</si>
  <si>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</si>
  <si>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</si>
  <si>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</si>
  <si>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</si>
  <si>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</si>
  <si>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</si>
  <si>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</si>
  <si>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</si>
  <si>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</si>
  <si>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</si>
  <si>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</si>
  <si>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</si>
  <si>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</si>
  <si>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</si>
  <si>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</si>
  <si>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</si>
  <si>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</si>
  <si>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</si>
  <si>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</si>
  <si>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</si>
  <si>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</si>
  <si>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</si>
  <si>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</si>
  <si>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</si>
  <si>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</si>
  <si>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</si>
  <si>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</si>
  <si>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</si>
  <si>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</si>
  <si>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</si>
  <si>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</si>
  <si>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</si>
  <si>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</si>
  <si>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</si>
  <si>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</si>
  <si>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</si>
  <si>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</si>
  <si>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</si>
  <si>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</si>
  <si>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</si>
  <si>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</si>
  <si>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</si>
  <si>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</si>
  <si>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</si>
  <si>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</si>
  <si>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</si>
  <si>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</si>
  <si>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</si>
  <si>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</si>
  <si>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</si>
  <si>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</si>
  <si>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</si>
  <si>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</si>
  <si>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</si>
  <si>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</si>
  <si>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</si>
  <si>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</si>
  <si>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</si>
  <si>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</si>
  <si>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</si>
  <si>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</si>
  <si>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</si>
  <si>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</si>
  <si>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</si>
  <si>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</si>
  <si>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</si>
  <si>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</si>
  <si>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</si>
  <si>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</si>
  <si>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</si>
  <si>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</si>
  <si>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</si>
  <si>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</si>
  <si>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</si>
  <si>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</si>
  <si>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</si>
  <si>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</si>
  <si>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</si>
  <si>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</si>
  <si>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</si>
  <si>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</si>
  <si>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</si>
  <si>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</si>
  <si>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</si>
  <si>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</si>
  <si>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</si>
  <si>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</si>
  <si>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</si>
  <si>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</si>
  <si>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</si>
  <si>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</si>
  <si>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</si>
  <si>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</si>
  <si>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</si>
  <si>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</si>
  <si>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</si>
  <si>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</si>
  <si>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</si>
  <si>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</si>
  <si>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</si>
  <si>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</si>
  <si>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</si>
  <si>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</si>
  <si>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</si>
  <si>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</si>
  <si>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</si>
  <si>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</si>
  <si>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</si>
  <si>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</si>
  <si>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</si>
  <si>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</si>
  <si>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</si>
  <si>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</si>
  <si>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</si>
  <si>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</si>
  <si>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</si>
  <si>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</si>
  <si>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</si>
  <si>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</si>
  <si>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</si>
  <si>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</si>
  <si>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</si>
  <si>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</si>
  <si>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</si>
  <si>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</si>
  <si>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</si>
  <si>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</si>
  <si>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</si>
  <si>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</si>
  <si>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</si>
  <si>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</si>
  <si>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</si>
  <si>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</si>
  <si>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</si>
  <si>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</si>
  <si>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</si>
  <si>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</si>
  <si>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</si>
  <si>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</si>
  <si>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</si>
  <si>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</si>
  <si>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</si>
  <si>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</si>
  <si>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</si>
  <si>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</si>
  <si>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</si>
  <si>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</si>
  <si>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</si>
  <si>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</si>
  <si>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</si>
  <si>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</si>
  <si>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</si>
  <si>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</si>
  <si>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</si>
  <si>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</si>
  <si>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</si>
  <si>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</si>
  <si>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</si>
  <si>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</si>
  <si>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</si>
  <si>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</si>
  <si>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</si>
  <si>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</si>
  <si>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</si>
  <si>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</si>
  <si>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</si>
  <si>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</si>
  <si>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</si>
  <si>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</si>
  <si>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</si>
  <si>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</si>
  <si>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</si>
  <si>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</si>
  <si>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</si>
  <si>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</si>
  <si>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</si>
  <si>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</si>
  <si>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</si>
  <si>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</si>
  <si>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</si>
  <si>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</si>
  <si>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</si>
  <si>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</si>
  <si>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</si>
  <si>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</si>
  <si>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</si>
  <si>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</si>
  <si>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</si>
  <si>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</si>
  <si>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</si>
  <si>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</si>
  <si>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</si>
  <si>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</si>
  <si>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</si>
  <si>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</si>
  <si>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</si>
  <si>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</si>
  <si>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</si>
  <si>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</si>
  <si>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</si>
  <si>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</si>
  <si>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</si>
  <si>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</si>
  <si>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</si>
  <si>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</si>
  <si>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</si>
  <si>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</si>
  <si>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</si>
  <si>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</si>
  <si>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</si>
  <si>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</si>
  <si>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</si>
  <si>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</si>
  <si>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</si>
  <si>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</si>
  <si>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</si>
  <si>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</si>
  <si>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</si>
  <si>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</si>
  <si>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</si>
  <si>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</si>
  <si>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</si>
  <si>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</si>
  <si>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</si>
  <si>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</si>
  <si>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</si>
  <si>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</si>
  <si>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</si>
  <si>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</si>
  <si>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</si>
  <si>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</si>
  <si>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</si>
  <si>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</si>
  <si>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</si>
  <si>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</si>
  <si>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</si>
  <si>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</si>
  <si>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</si>
  <si>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</si>
  <si>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</si>
  <si>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</si>
  <si>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</si>
  <si>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</si>
  <si>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</si>
  <si>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</si>
  <si>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</si>
  <si>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</si>
  <si>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</si>
  <si>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</si>
  <si>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</si>
  <si>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</si>
  <si>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</si>
  <si>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</si>
  <si>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</si>
  <si>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</si>
  <si>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</si>
  <si>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</si>
  <si>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</si>
  <si>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</si>
  <si>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</si>
  <si>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</si>
  <si>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</si>
  <si>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</si>
  <si>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</si>
  <si>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</si>
  <si>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</si>
  <si>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</si>
  <si>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</si>
  <si>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</si>
  <si>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</si>
  <si>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</si>
  <si>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</si>
  <si>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</si>
  <si>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</si>
  <si>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</si>
  <si>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</si>
  <si>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</si>
  <si>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</si>
  <si>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</si>
  <si>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</si>
  <si>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</si>
  <si>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</si>
  <si>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</si>
  <si>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</si>
  <si>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</si>
  <si>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</si>
  <si>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</si>
  <si>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</si>
  <si>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</si>
  <si>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</si>
  <si>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</si>
  <si>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</si>
  <si>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</si>
  <si>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</si>
  <si>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</si>
  <si>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</si>
  <si>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</si>
  <si>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</si>
  <si>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</si>
  <si>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</si>
  <si>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</si>
  <si>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</si>
  <si>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</si>
  <si>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</si>
  <si>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</si>
  <si>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</si>
  <si>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</si>
  <si>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</si>
  <si>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</si>
  <si>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</si>
  <si>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</si>
  <si>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</si>
  <si>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</si>
  <si>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</si>
  <si>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</si>
  <si>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</si>
  <si>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</si>
  <si>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</si>
  <si>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</si>
  <si>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</si>
  <si>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</si>
  <si>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</si>
  <si>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</si>
  <si>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</si>
  <si>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</si>
  <si>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</si>
  <si>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</si>
  <si>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</si>
  <si>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</si>
  <si>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</si>
  <si>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</si>
  <si>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</si>
  <si>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</si>
  <si>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</si>
  <si>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</si>
  <si>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</si>
  <si>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</si>
  <si>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</si>
  <si>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</si>
  <si>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</si>
  <si>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</si>
  <si>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</si>
  <si>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</si>
  <si>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</si>
  <si>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</si>
  <si>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</si>
  <si>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</si>
  <si>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</si>
  <si>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</si>
  <si>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</si>
  <si>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</si>
  <si>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</si>
  <si>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</si>
  <si>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</si>
  <si>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</si>
  <si>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</si>
  <si>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</si>
  <si>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</si>
  <si>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</si>
  <si>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</si>
  <si>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</si>
  <si>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</si>
  <si>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</si>
  <si>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</si>
  <si>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</si>
  <si>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</si>
  <si>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</si>
  <si>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</si>
  <si>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</si>
  <si>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</si>
  <si>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</si>
  <si>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</si>
  <si>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</si>
  <si>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</si>
  <si>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</si>
  <si>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</si>
  <si>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</si>
  <si>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</si>
  <si>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</si>
  <si>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</si>
  <si>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</si>
  <si>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</si>
  <si>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</si>
  <si>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</si>
  <si>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</si>
  <si>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</si>
  <si>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</si>
  <si>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</si>
  <si>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</si>
  <si>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</si>
  <si>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</si>
  <si>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</si>
  <si>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</si>
  <si>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</si>
  <si>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</si>
  <si>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</si>
  <si>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</si>
  <si>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</si>
  <si>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</si>
  <si>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</si>
  <si>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</si>
  <si>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</si>
  <si>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</si>
  <si>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</si>
  <si>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</si>
  <si>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</si>
  <si>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</si>
  <si>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</si>
  <si>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</si>
  <si>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</si>
  <si>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</si>
  <si>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</si>
  <si>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</si>
  <si>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</si>
  <si>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</si>
  <si>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</si>
  <si>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</si>
  <si>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</si>
  <si>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</si>
  <si>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</si>
  <si>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</si>
  <si>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</si>
  <si>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</si>
  <si>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</si>
  <si>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</si>
  <si>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</si>
  <si>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</si>
  <si>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</si>
  <si>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</si>
  <si>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</si>
  <si>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</si>
  <si>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</si>
  <si>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</si>
  <si>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</si>
  <si>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</si>
  <si>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</si>
  <si>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</si>
  <si>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</si>
  <si>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</si>
  <si>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</si>
  <si>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</si>
  <si>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</si>
  <si>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</si>
  <si>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</si>
  <si>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</si>
  <si>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</si>
  <si>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</si>
  <si>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</si>
  <si>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</si>
  <si>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</si>
  <si>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</si>
  <si>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</si>
  <si>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</si>
  <si>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</si>
  <si>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</si>
  <si>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</si>
  <si>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</si>
  <si>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</si>
  <si>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</si>
  <si>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</si>
  <si>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</si>
  <si>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</si>
  <si>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</si>
  <si>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</si>
  <si>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</si>
  <si>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</si>
  <si>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</si>
  <si>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</si>
  <si>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</si>
  <si>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</si>
  <si>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</si>
  <si>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</si>
  <si>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</si>
  <si>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</si>
  <si>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</si>
  <si>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</si>
  <si>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</si>
  <si>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</si>
  <si>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</si>
  <si>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</si>
  <si>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</si>
  <si>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</si>
  <si>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</si>
  <si>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</si>
  <si>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</si>
  <si>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</si>
  <si>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</si>
  <si>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</si>
  <si>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</si>
  <si>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</si>
  <si>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</si>
  <si>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</si>
  <si>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</si>
  <si>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</si>
  <si>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</si>
  <si>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</si>
  <si>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</si>
  <si>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</si>
  <si>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</si>
  <si>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</si>
  <si>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</si>
  <si>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</si>
  <si>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</si>
  <si>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</si>
  <si>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</si>
  <si>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</si>
  <si>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</si>
  <si>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</si>
  <si>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</si>
  <si>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</si>
  <si>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</si>
  <si>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</si>
  <si>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</si>
  <si>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</si>
  <si>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</si>
  <si>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</si>
  <si>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</si>
  <si>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</si>
  <si>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</si>
  <si>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</si>
  <si>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</si>
  <si>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</si>
  <si>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</si>
  <si>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</si>
  <si>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</si>
  <si>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</si>
  <si>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</si>
  <si>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</si>
  <si>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</si>
  <si>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</si>
  <si>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</si>
  <si>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</si>
  <si>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</si>
  <si>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</si>
  <si>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</si>
  <si>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</si>
  <si>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</si>
  <si>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</si>
  <si>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</si>
  <si>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</si>
  <si>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</si>
  <si>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</si>
  <si>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</si>
  <si>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</si>
  <si>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</si>
  <si>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</si>
  <si>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</si>
  <si>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</si>
  <si>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</si>
  <si>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</si>
  <si>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</si>
  <si>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</si>
  <si>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</si>
  <si>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</si>
  <si>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</si>
  <si>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</si>
  <si>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</si>
  <si>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</si>
  <si>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</si>
  <si>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</si>
  <si>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</si>
  <si>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</si>
  <si>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</si>
  <si>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</si>
  <si>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</si>
  <si>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</si>
  <si>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</si>
  <si>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</si>
  <si>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</si>
  <si>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</si>
  <si>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</si>
  <si>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</si>
  <si>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</si>
  <si>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</si>
  <si>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</si>
  <si>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</si>
  <si>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</si>
  <si>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</si>
  <si>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</si>
  <si>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</si>
  <si>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</si>
  <si>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</si>
  <si>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</si>
  <si>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</si>
  <si>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</si>
  <si>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</si>
  <si>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</si>
  <si>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</si>
  <si>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</si>
  <si>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</si>
  <si>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</si>
  <si>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</si>
  <si>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</si>
  <si>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</si>
  <si>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</si>
  <si>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</si>
  <si>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</si>
  <si>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</si>
  <si>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</si>
  <si>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</si>
  <si>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</si>
  <si>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</si>
  <si>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</si>
  <si>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</si>
  <si>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</si>
  <si>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</si>
  <si>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</si>
  <si>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</si>
  <si>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</si>
  <si>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</si>
  <si>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</si>
  <si>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</si>
  <si>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</si>
  <si>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</si>
  <si>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</si>
  <si>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</si>
  <si>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</si>
  <si>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</si>
  <si>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</si>
  <si>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</si>
  <si>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</si>
  <si>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</si>
  <si>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</si>
  <si>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</si>
  <si>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</si>
  <si>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</si>
  <si>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</si>
  <si>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</si>
  <si>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</si>
  <si>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</si>
  <si>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</si>
  <si>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</si>
  <si>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</si>
  <si>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</si>
  <si>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</si>
  <si>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</si>
  <si>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</si>
  <si>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</si>
  <si>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</si>
  <si>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</si>
  <si>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</si>
  <si>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</si>
  <si>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</si>
  <si>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</si>
  <si>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</si>
  <si>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</si>
  <si>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</si>
  <si>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</si>
  <si>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</si>
  <si>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</si>
  <si>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</si>
  <si>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</si>
  <si>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</si>
  <si>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</si>
  <si>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</si>
  <si>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</si>
  <si>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</si>
  <si>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</si>
  <si>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</si>
  <si>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</si>
  <si>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</si>
  <si>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</si>
  <si>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</si>
  <si>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</si>
  <si>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</si>
  <si>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</si>
  <si>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</si>
  <si>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</si>
  <si>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</si>
  <si>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</si>
  <si>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</si>
  <si>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</si>
  <si>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</si>
  <si>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</si>
  <si>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</si>
  <si>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</si>
  <si>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</si>
  <si>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</si>
  <si>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</si>
  <si>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</si>
  <si>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</si>
  <si>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</si>
  <si>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</si>
  <si>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</si>
  <si>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</si>
  <si>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</si>
  <si>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</si>
  <si>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</si>
  <si>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</si>
  <si>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</si>
  <si>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</si>
  <si>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</si>
  <si>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</si>
  <si>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</si>
  <si>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</si>
  <si>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</si>
  <si>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</si>
  <si>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</si>
  <si>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</si>
  <si>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</si>
  <si>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</si>
  <si>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</si>
  <si>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</si>
  <si>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</si>
  <si>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</si>
  <si>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</si>
  <si>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</si>
  <si>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</si>
  <si>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</si>
  <si>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</si>
  <si>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</si>
  <si>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</si>
  <si>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</si>
  <si>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</si>
  <si>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</si>
  <si>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</si>
  <si>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</si>
  <si>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</si>
  <si>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</si>
  <si>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</si>
  <si>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</si>
  <si>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</si>
  <si>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</si>
  <si>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</si>
  <si>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</si>
  <si>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</si>
  <si>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</si>
  <si>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</si>
  <si>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05097750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</si>
  <si>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</si>
  <si>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</si>
  <si>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</si>
  <si>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LA ROCHE</t>
  </si>
  <si>
    <t xml:space="preserve">NOM_PRELEV_DETERM</t>
  </si>
  <si>
    <t xml:space="preserve">AQUASCOP BIOLOGIE site de Monptellier</t>
  </si>
  <si>
    <t xml:space="preserve">LB_STATION</t>
  </si>
  <si>
    <t xml:space="preserve">LE RUISSEAU DE LA ROCHE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</si>
  <si>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</si>
  <si>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</si>
  <si>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</si>
  <si>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</si>
  <si>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IBMR-19-M136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</si>
  <si>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</si>
  <si>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</si>
  <si>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</si>
  <si>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</si>
  <si>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</si>
  <si>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</si>
  <si>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</si>
  <si>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</si>
  <si>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</si>
  <si>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</si>
  <si>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</si>
  <si>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</si>
  <si>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</si>
  <si>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</si>
  <si>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</si>
  <si>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</si>
  <si>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</si>
  <si>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</si>
  <si>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</si>
  <si>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</si>
  <si>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</si>
  <si>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</si>
  <si>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</si>
  <si>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</si>
  <si>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</si>
  <si>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</si>
  <si>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</si>
  <si>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</si>
  <si>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</si>
  <si>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</si>
  <si>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</si>
  <si>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</si>
  <si>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</si>
  <si>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</si>
  <si>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</si>
  <si>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</si>
  <si>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</si>
  <si>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</si>
  <si>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</si>
  <si>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</si>
  <si>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</si>
  <si>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</si>
  <si>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</si>
  <si>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</si>
  <si>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</si>
  <si>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</si>
  <si>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</si>
  <si>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</si>
  <si>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</si>
  <si>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</si>
  <si>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</si>
  <si>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</si>
  <si>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</si>
  <si>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</si>
  <si>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</si>
  <si>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</si>
  <si>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</si>
  <si>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</si>
  <si>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</si>
  <si>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</si>
  <si>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</si>
  <si>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</si>
  <si>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</si>
  <si>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</si>
  <si>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</si>
  <si>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</si>
  <si>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</si>
  <si>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</si>
  <si>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</si>
  <si>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</si>
  <si>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</si>
  <si>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</si>
  <si>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</si>
  <si>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</si>
  <si>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</si>
  <si>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</si>
  <si>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</si>
  <si>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 pâturé (chevaux) avec accès à l'eau depuis les deux rives (abreuvoir au sein de la station).</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</si>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</sst>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 activeCellId="0" sqref="B1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716701</v>
      </c>
      <c r="G10" s="25"/>
      <c r="H10" s="25"/>
    </row>
    <row r="11" customFormat="false" ht="15" hidden="false" customHeight="false" outlineLevel="0" collapsed="false">
      <c r="A11" s="26" t="s">
        <v>5183</v>
      </c>
      <c r="B11" s="30" t="n">
        <v>43720</v>
      </c>
      <c r="D11" s="26" t="s">
        <v>5184</v>
      </c>
      <c r="E11" s="29" t="n">
        <v>6431512</v>
      </c>
      <c r="G11" s="25"/>
      <c r="H11" s="25"/>
    </row>
    <row r="12" customFormat="false" ht="15" hidden="false" customHeight="false" outlineLevel="0" collapsed="false">
      <c r="A12" s="26" t="s">
        <v>5185</v>
      </c>
      <c r="B12" s="29" t="s">
        <v>5186</v>
      </c>
      <c r="D12" s="26" t="s">
        <v>5187</v>
      </c>
      <c r="E12" s="29" t="n">
        <v>716653</v>
      </c>
      <c r="G12" s="25"/>
      <c r="H12" s="25"/>
    </row>
    <row r="13" customFormat="false" ht="17.25" hidden="false" customHeight="true" outlineLevel="0" collapsed="false">
      <c r="A13" s="12"/>
      <c r="B13" s="31"/>
      <c r="D13" s="26" t="s">
        <v>5188</v>
      </c>
      <c r="E13" s="29" t="n">
        <v>6431420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716701</v>
      </c>
    </row>
    <row r="18" customFormat="false" ht="15" hidden="false" customHeight="false" outlineLevel="0" collapsed="false">
      <c r="A18" s="36"/>
      <c r="B18" s="37" t="s">
        <v>5196</v>
      </c>
      <c r="C18" s="38" t="n">
        <f aca="false">E11</f>
        <v>6431512</v>
      </c>
    </row>
    <row r="19" customFormat="false" ht="15" hidden="false" customHeight="false" outlineLevel="0" collapsed="false">
      <c r="A19" s="33" t="s">
        <v>5197</v>
      </c>
      <c r="B19" s="39" t="n">
        <v>771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88</v>
      </c>
      <c r="D35" s="52" t="s">
        <v>5215</v>
      </c>
      <c r="E35" s="53" t="n">
        <v>12</v>
      </c>
    </row>
    <row r="36" s="56" customFormat="true" ht="15" hidden="false" customHeight="true" outlineLevel="0" collapsed="false">
      <c r="A36" s="54" t="s">
        <v>5216</v>
      </c>
      <c r="B36" s="34" t="n">
        <v>88</v>
      </c>
      <c r="C36" s="50"/>
      <c r="D36" s="55" t="s">
        <v>5217</v>
      </c>
      <c r="E36" s="34" t="n">
        <v>12</v>
      </c>
    </row>
    <row r="37" s="56" customFormat="true" ht="15" hidden="false" customHeight="true" outlineLevel="0" collapsed="false">
      <c r="A37" s="54" t="s">
        <v>5218</v>
      </c>
      <c r="B37" s="34" t="n">
        <v>3.3</v>
      </c>
      <c r="C37" s="50"/>
      <c r="D37" s="55" t="s">
        <v>5219</v>
      </c>
      <c r="E37" s="34" t="n">
        <v>3.4</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t="n">
        <v>2</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2193</v>
      </c>
      <c r="B97" s="79" t="str">
        <f aca="false">IF(A97="NEWCOD",IF(ISBLANK(G97),"renseigner le champ 'Nouveau taxon'",G97),VLOOKUP(A97,'Ref Taxo'!A:B,2,FALSE()))</f>
        <v>Heribaudiella</v>
      </c>
      <c r="C97" s="80" t="n">
        <f aca="false">IF(A97="NEWCOD",IF(ISBLANK(H97),"NoCod",H97),VLOOKUP(A97,'Ref Taxo'!A:D,4,FALSE()))</f>
        <v>6196</v>
      </c>
      <c r="D97" s="81" t="n">
        <v>0.5</v>
      </c>
      <c r="E97" s="82"/>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2" t="s">
        <v>5275</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0.01</v>
      </c>
      <c r="E99" s="82"/>
      <c r="F99" s="82" t="s">
        <v>5275</v>
      </c>
      <c r="G99" s="85"/>
      <c r="H99" s="86"/>
    </row>
    <row r="100" customFormat="false" ht="1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0.15</v>
      </c>
      <c r="E100" s="82"/>
      <c r="F100" s="82" t="s">
        <v>5275</v>
      </c>
      <c r="G100" s="85"/>
      <c r="H100" s="86"/>
    </row>
    <row r="101" customFormat="false" ht="15" hidden="false" customHeight="false" outlineLevel="0" collapsed="false">
      <c r="A101" s="78" t="s">
        <v>4317</v>
      </c>
      <c r="B101" s="79" t="str">
        <f aca="false">IF(A101="NEWCOD",IF(ISBLANK(G101),"renseigner le champ 'Nouveau taxon'",G101),VLOOKUP(A101,'Ref Taxo'!A:B,2,FALSE()))</f>
        <v>Scapania undulata</v>
      </c>
      <c r="C101" s="80" t="n">
        <f aca="false">IF(A101="NEWCOD",IF(ISBLANK(H101),"NoCod",H101),VLOOKUP(A101,'Ref Taxo'!A:D,4,FALSE()))</f>
        <v>1213</v>
      </c>
      <c r="D101" s="81" t="n">
        <v>0.01</v>
      </c>
      <c r="E101" s="82"/>
      <c r="F101" s="82" t="s">
        <v>5275</v>
      </c>
      <c r="G101" s="85"/>
      <c r="H101" s="86"/>
    </row>
    <row r="102" customFormat="false" ht="15" hidden="false" customHeight="false" outlineLevel="0" collapsed="false">
      <c r="A102" s="78" t="s">
        <v>470</v>
      </c>
      <c r="B102" s="79" t="str">
        <f aca="false">IF(A102="NEWCOD",IF(ISBLANK(G102),"renseigner le champ 'Nouveau taxon'",G102),VLOOKUP(A102,'Ref Taxo'!A:B,2,FALSE()))</f>
        <v>Brachythecium rivulare</v>
      </c>
      <c r="C102" s="80" t="n">
        <f aca="false">IF(A102="NEWCOD",IF(ISBLANK(H102),"NoCod",H102),VLOOKUP(A102,'Ref Taxo'!A:D,4,FALSE()))</f>
        <v>1260</v>
      </c>
      <c r="D102" s="81" t="n">
        <v>0.05</v>
      </c>
      <c r="E102" s="82"/>
      <c r="F102" s="82" t="s">
        <v>5275</v>
      </c>
      <c r="G102" s="85"/>
      <c r="H102" s="86"/>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0.01</v>
      </c>
      <c r="E103" s="82"/>
      <c r="F103" s="82" t="s">
        <v>5275</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c r="F104" s="82" t="s">
        <v>5275</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0.01</v>
      </c>
      <c r="E105" s="82"/>
      <c r="F105" s="82" t="s">
        <v>5275</v>
      </c>
      <c r="G105" s="85"/>
      <c r="H105" s="86"/>
    </row>
    <row r="106" customFormat="false" ht="15" hidden="false" customHeight="false" outlineLevel="0" collapsed="false">
      <c r="A106" s="78" t="s">
        <v>1982</v>
      </c>
      <c r="B106" s="79" t="str">
        <f aca="false">IF(A106="NEWCOD",IF(ISBLANK(G106),"renseigner le champ 'Nouveau taxon'",G106),VLOOKUP(A106,'Ref Taxo'!A:B,2,FALSE()))</f>
        <v>Fontinalis squamosa</v>
      </c>
      <c r="C106" s="80" t="n">
        <f aca="false">IF(A106="NEWCOD",IF(ISBLANK(H106),"NoCod",H106),VLOOKUP(A106,'Ref Taxo'!A:D,4,FALSE()))</f>
        <v>1312</v>
      </c>
      <c r="D106" s="81" t="n">
        <v>0.4</v>
      </c>
      <c r="E106" s="82"/>
      <c r="F106" s="82" t="s">
        <v>5275</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0.15</v>
      </c>
      <c r="E107" s="82"/>
      <c r="F107" s="82" t="s">
        <v>5275</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t="n">
        <v>0.05</v>
      </c>
      <c r="E108" s="82"/>
      <c r="F108" s="82" t="s">
        <v>5275</v>
      </c>
      <c r="G108" s="85"/>
      <c r="H108" s="86"/>
    </row>
    <row r="109" customFormat="false" ht="15" hidden="false" customHeight="false" outlineLevel="0" collapsed="false">
      <c r="A109" s="78" t="s">
        <v>2048</v>
      </c>
      <c r="B109" s="79" t="str">
        <f aca="false">IF(A109="NEWCOD",IF(ISBLANK(G109),"renseigner le champ 'Nouveau taxon'",G109),VLOOKUP(A109,'Ref Taxo'!A:B,2,FALSE()))</f>
        <v>Glechoma hederacea</v>
      </c>
      <c r="C109" s="80" t="n">
        <f aca="false">IF(A109="NEWCOD",IF(ISBLANK(H109),"NoCod",H109),VLOOKUP(A109,'Ref Taxo'!A:D,4,FALSE()))</f>
        <v>19767</v>
      </c>
      <c r="D109" s="81" t="n">
        <v>0.01</v>
      </c>
      <c r="E109" s="82"/>
      <c r="F109" s="82" t="s">
        <v>5275</v>
      </c>
      <c r="G109" s="85"/>
      <c r="H109" s="86"/>
    </row>
    <row r="110" customFormat="false" ht="15" hidden="false" customHeight="false" outlineLevel="0" collapsed="false">
      <c r="A110" s="78" t="s">
        <v>3990</v>
      </c>
      <c r="B110" s="79" t="str">
        <f aca="false">IF(A110="NEWCOD",IF(ISBLANK(G110),"renseigner le champ 'Nouveau taxon'",G110),VLOOKUP(A110,'Ref Taxo'!A:B,2,FALSE()))</f>
        <v>Ranunculus repens</v>
      </c>
      <c r="C110" s="80" t="n">
        <f aca="false">IF(A110="NEWCOD",IF(ISBLANK(H110),"NoCod",H110),VLOOKUP(A110,'Ref Taxo'!A:D,4,FALSE()))</f>
        <v>1910</v>
      </c>
      <c r="D110" s="81" t="n">
        <v>0.01</v>
      </c>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2019-12-03T11:07:35Z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