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<sst xmlns="http://schemas.openxmlformats.org/spreadsheetml/2006/main" count="6469" uniqueCount="5301">
  <si>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</si>
  <si>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</si>
  <si>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</si>
  <si>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</si>
  <si>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</si>
  <si>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</si>
  <si>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</si>
  <si>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</si>
  <si>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</si>
  <si>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</si>
  <si>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</si>
  <si>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</si>
  <si>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</si>
  <si>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</si>
  <si>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</si>
  <si>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</si>
  <si>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</si>
  <si>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</si>
  <si>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</si>
  <si>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</si>
  <si>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</si>
  <si>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</si>
  <si>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</si>
  <si>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</si>
  <si>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</si>
  <si>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</si>
  <si>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</si>
  <si>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</si>
  <si>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</si>
  <si>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</si>
  <si>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</si>
  <si>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</si>
  <si>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</si>
  <si>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</si>
  <si>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</si>
  <si>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</si>
  <si>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</si>
  <si>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</si>
  <si>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</si>
  <si>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</si>
  <si>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</si>
  <si>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</si>
  <si>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</si>
  <si>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</si>
  <si>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</si>
  <si>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</si>
  <si>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</si>
  <si>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</si>
  <si>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</si>
  <si>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</si>
  <si>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</si>
  <si>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</si>
  <si>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</si>
  <si>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</si>
  <si>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</si>
  <si>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</si>
  <si>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</si>
  <si>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</si>
  <si>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</si>
  <si>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</si>
  <si>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</si>
  <si>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</si>
  <si>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</si>
  <si>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</si>
  <si>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</si>
  <si>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</si>
  <si>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</si>
  <si>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</si>
  <si>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</si>
  <si>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</si>
  <si>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</si>
  <si>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</si>
  <si>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</si>
  <si>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</si>
  <si>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</si>
  <si>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</si>
  <si>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</si>
  <si>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</si>
  <si>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</si>
  <si>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</si>
  <si>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</si>
  <si>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</si>
  <si>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</si>
  <si>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</si>
  <si>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</si>
  <si>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</si>
  <si>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</si>
  <si>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</si>
  <si>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</si>
  <si>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</si>
  <si>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</si>
  <si>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</si>
  <si>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</si>
  <si>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</si>
  <si>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</si>
  <si>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</si>
  <si>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</si>
  <si>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</si>
  <si>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</si>
  <si>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</si>
  <si>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</si>
  <si>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</si>
  <si>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</si>
  <si>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</si>
  <si>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</si>
  <si>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</si>
  <si>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</si>
  <si>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</si>
  <si>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</si>
  <si>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</si>
  <si>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</si>
  <si>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</si>
  <si>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</si>
  <si>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</si>
  <si>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</si>
  <si>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</si>
  <si>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</si>
  <si>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</si>
  <si>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</si>
  <si>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</si>
  <si>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</si>
  <si>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</si>
  <si>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</si>
  <si>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</si>
  <si>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</si>
  <si>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</si>
  <si>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</si>
  <si>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</si>
  <si>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</si>
  <si>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</si>
  <si>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</si>
  <si>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</si>
  <si>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</si>
  <si>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</si>
  <si>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</si>
  <si>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</si>
  <si>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</si>
  <si>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</si>
  <si>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</si>
  <si>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</si>
  <si>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</si>
  <si>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</si>
  <si>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</si>
  <si>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</si>
  <si>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</si>
  <si>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</si>
  <si>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</si>
  <si>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</si>
  <si>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</si>
  <si>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</si>
  <si>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</si>
  <si>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</si>
  <si>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</si>
  <si>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</si>
  <si>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</si>
  <si>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</si>
  <si>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</si>
  <si>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</si>
  <si>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</si>
  <si>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</si>
  <si>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</si>
  <si>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</si>
  <si>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</si>
  <si>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</si>
  <si>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</si>
  <si>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</si>
  <si>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</si>
  <si>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</si>
  <si>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</si>
  <si>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</si>
  <si>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</si>
  <si>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</si>
  <si>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</si>
  <si>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</si>
  <si>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</si>
  <si>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</si>
  <si>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</si>
  <si>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</si>
  <si>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</si>
  <si>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</si>
  <si>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</si>
  <si>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</si>
  <si>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</si>
  <si>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</si>
  <si>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</si>
  <si>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</si>
  <si>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</si>
  <si>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</si>
  <si>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</si>
  <si>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</si>
  <si>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</si>
  <si>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</si>
  <si>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</si>
  <si>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</si>
  <si>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</si>
  <si>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</si>
  <si>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</si>
  <si>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</si>
  <si>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</si>
  <si>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</si>
  <si>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</si>
  <si>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</si>
  <si>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</si>
  <si>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</si>
  <si>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</si>
  <si>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</si>
  <si>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</si>
  <si>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</si>
  <si>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</si>
  <si>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</si>
  <si>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</si>
  <si>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</si>
  <si>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</si>
  <si>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</si>
  <si>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</si>
  <si>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</si>
  <si>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</si>
  <si>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</si>
  <si>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</si>
  <si>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</si>
  <si>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</si>
  <si>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</si>
  <si>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</si>
  <si>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</si>
  <si>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</si>
  <si>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</si>
  <si>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</si>
  <si>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</si>
  <si>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</si>
  <si>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</si>
  <si>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</si>
  <si>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</si>
  <si>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</si>
  <si>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</si>
  <si>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</si>
  <si>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</si>
  <si>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</si>
  <si>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</si>
  <si>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</si>
  <si>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</si>
  <si>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</si>
  <si>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</si>
  <si>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</si>
  <si>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</si>
  <si>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</si>
  <si>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</si>
  <si>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</si>
  <si>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</si>
  <si>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</si>
  <si>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</si>
  <si>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</si>
  <si>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</si>
  <si>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</si>
  <si>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</si>
  <si>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</si>
  <si>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</si>
  <si>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</si>
  <si>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</si>
  <si>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</si>
  <si>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</si>
  <si>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</si>
  <si>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</si>
  <si>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</si>
  <si>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</si>
  <si>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</si>
  <si>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</si>
  <si>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</si>
  <si>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</si>
  <si>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</si>
  <si>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</si>
  <si>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</si>
  <si>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</si>
  <si>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</si>
  <si>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</si>
  <si>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</si>
  <si>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</si>
  <si>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</si>
  <si>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</si>
  <si>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</si>
  <si>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</si>
  <si>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</si>
  <si>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</si>
  <si>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</si>
  <si>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</si>
  <si>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</si>
  <si>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</si>
  <si>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</si>
  <si>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</si>
  <si>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</si>
  <si>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</si>
  <si>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</si>
  <si>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</si>
  <si>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</si>
  <si>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</si>
  <si>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</si>
  <si>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</si>
  <si>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</si>
  <si>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</si>
  <si>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</si>
  <si>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</si>
  <si>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</si>
  <si>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</si>
  <si>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</si>
  <si>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</si>
  <si>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</si>
  <si>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</si>
  <si>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</si>
  <si>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</si>
  <si>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</si>
  <si>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</si>
  <si>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</si>
  <si>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</si>
  <si>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</si>
  <si>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</si>
  <si>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</si>
  <si>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</si>
  <si>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</si>
  <si>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</si>
  <si>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</si>
  <si>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</si>
  <si>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</si>
  <si>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</si>
  <si>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</si>
  <si>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</si>
  <si>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</si>
  <si>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</si>
  <si>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</si>
  <si>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</si>
  <si>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</si>
  <si>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</si>
  <si>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</si>
  <si>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</si>
  <si>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</si>
  <si>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</si>
  <si>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</si>
  <si>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</si>
  <si>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</si>
  <si>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</si>
  <si>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</si>
  <si>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</si>
  <si>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</si>
  <si>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</si>
  <si>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</si>
  <si>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</si>
  <si>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</si>
  <si>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</si>
  <si>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</si>
  <si>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</si>
  <si>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</si>
  <si>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</si>
  <si>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</si>
  <si>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</si>
  <si>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</si>
  <si>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</si>
  <si>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</si>
  <si>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</si>
  <si>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</si>
  <si>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</si>
  <si>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</si>
  <si>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</si>
  <si>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</si>
  <si>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</si>
  <si>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</si>
  <si>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</si>
  <si>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</si>
  <si>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</si>
  <si>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</si>
  <si>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</si>
  <si>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</si>
  <si>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</si>
  <si>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</si>
  <si>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</si>
  <si>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</si>
  <si>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</si>
  <si>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</si>
  <si>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</si>
  <si>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</si>
  <si>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</si>
  <si>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</si>
  <si>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</si>
  <si>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</si>
  <si>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</si>
  <si>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</si>
  <si>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</si>
  <si>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</si>
  <si>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</si>
  <si>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</si>
  <si>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</si>
  <si>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</si>
  <si>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</si>
  <si>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</si>
  <si>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</si>
  <si>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</si>
  <si>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</si>
  <si>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</si>
  <si>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</si>
  <si>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</si>
  <si>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</si>
  <si>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</si>
  <si>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</si>
  <si>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</si>
  <si>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</si>
  <si>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</si>
  <si>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</si>
  <si>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</si>
  <si>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</si>
  <si>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</si>
  <si>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</si>
  <si>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</si>
  <si>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</si>
  <si>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</si>
  <si>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</si>
  <si>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</si>
  <si>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</si>
  <si>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</si>
  <si>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</si>
  <si>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</si>
  <si>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</si>
  <si>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</si>
  <si>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</si>
  <si>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</si>
  <si>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</si>
  <si>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</si>
  <si>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</si>
  <si>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</si>
  <si>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</si>
  <si>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</si>
  <si>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</si>
  <si>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</si>
  <si>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</si>
  <si>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</si>
  <si>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</si>
  <si>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</si>
  <si>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</si>
  <si>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</si>
  <si>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</si>
  <si>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</si>
  <si>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</si>
  <si>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</si>
  <si>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</si>
  <si>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</si>
  <si>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</si>
  <si>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</si>
  <si>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</si>
  <si>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</si>
  <si>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</si>
  <si>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</si>
  <si>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</si>
  <si>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</si>
  <si>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</si>
  <si>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</si>
  <si>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</si>
  <si>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</si>
  <si>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</si>
  <si>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</si>
  <si>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</si>
  <si>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</si>
  <si>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</si>
  <si>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</si>
  <si>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</si>
  <si>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</si>
  <si>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</si>
  <si>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</si>
  <si>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</si>
  <si>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</si>
  <si>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</si>
  <si>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</si>
  <si>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</si>
  <si>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</si>
  <si>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</si>
  <si>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</si>
  <si>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</si>
  <si>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</si>
  <si>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</si>
  <si>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</si>
  <si>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</si>
  <si>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</si>
  <si>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</si>
  <si>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</si>
  <si>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</si>
  <si>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</si>
  <si>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</si>
  <si>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</si>
  <si>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</si>
  <si>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</si>
  <si>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</si>
  <si>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</si>
  <si>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</si>
  <si>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</si>
  <si>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</si>
  <si>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</si>
  <si>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</si>
  <si>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</si>
  <si>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</si>
  <si>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</si>
  <si>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</si>
  <si>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</si>
  <si>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</si>
  <si>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</si>
  <si>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</si>
  <si>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</si>
  <si>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</si>
  <si>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</si>
  <si>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</si>
  <si>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</si>
  <si>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</si>
  <si>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</si>
  <si>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</si>
  <si>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</si>
  <si>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</si>
  <si>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</si>
  <si>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</si>
  <si>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</si>
  <si>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</si>
  <si>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</si>
  <si>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</si>
  <si>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</si>
  <si>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</si>
  <si>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</si>
  <si>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</si>
  <si>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</si>
  <si>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</si>
  <si>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</si>
  <si>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</si>
  <si>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</si>
  <si>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</si>
  <si>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</si>
  <si>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</si>
  <si>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</si>
  <si>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</si>
  <si>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</si>
  <si>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</si>
  <si>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</si>
  <si>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</si>
  <si>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</si>
  <si>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</si>
  <si>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</si>
  <si>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</si>
  <si>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</si>
  <si>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</si>
  <si>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</si>
  <si>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</si>
  <si>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</si>
  <si>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</si>
  <si>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</si>
  <si>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</si>
  <si>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</si>
  <si>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</si>
  <si>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</si>
  <si>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</si>
  <si>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</si>
  <si>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</si>
  <si>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</si>
  <si>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</si>
  <si>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</si>
  <si>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</si>
  <si>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</si>
  <si>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</si>
  <si>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</si>
  <si>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</si>
  <si>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</si>
  <si>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</si>
  <si>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</si>
  <si>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</si>
  <si>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</si>
  <si>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</si>
  <si>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</si>
  <si>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</si>
  <si>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</si>
  <si>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</si>
  <si>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</si>
  <si>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</si>
  <si>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</si>
  <si>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</si>
  <si>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</si>
  <si>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</si>
  <si>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</si>
  <si>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</si>
  <si>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</si>
  <si>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</si>
  <si>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</si>
  <si>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</si>
  <si>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</si>
  <si>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</si>
  <si>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</si>
  <si>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</si>
  <si>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</si>
  <si>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</si>
  <si>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</si>
  <si>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</si>
  <si>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</si>
  <si>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</si>
  <si>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</si>
  <si>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</si>
  <si>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</si>
  <si>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</si>
  <si>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</si>
  <si>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</si>
  <si>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</si>
  <si>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</si>
  <si>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</si>
  <si>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</si>
  <si>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</si>
  <si>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</si>
  <si>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</si>
  <si>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</si>
  <si>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</si>
  <si>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</si>
  <si>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</si>
  <si>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</si>
  <si>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</si>
  <si>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</si>
  <si>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</si>
  <si>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</si>
  <si>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</si>
  <si>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</si>
  <si>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</si>
  <si>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</si>
  <si>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</si>
  <si>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</si>
  <si>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</si>
  <si>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</si>
  <si>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</si>
  <si>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</si>
  <si>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</si>
  <si>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</si>
  <si>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</si>
  <si>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</si>
  <si>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</si>
  <si>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</si>
  <si>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</si>
  <si>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</si>
  <si>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</si>
  <si>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</si>
  <si>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</si>
  <si>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</si>
  <si>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</si>
  <si>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</si>
  <si>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</si>
  <si>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</si>
  <si>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</si>
  <si>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</si>
  <si>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</si>
  <si>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</si>
  <si>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</si>
  <si>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</si>
  <si>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</si>
  <si>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</si>
  <si>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</si>
  <si>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</si>
  <si>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</si>
  <si>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</si>
  <si>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</si>
  <si>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</si>
  <si>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</si>
  <si>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</si>
  <si>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</si>
  <si>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</si>
  <si>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</si>
  <si>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</si>
  <si>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</si>
  <si>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</si>
  <si>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</si>
  <si>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</si>
  <si>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</si>
  <si>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</si>
  <si>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</si>
  <si>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</si>
  <si>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</si>
  <si>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</si>
  <si>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</si>
  <si>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</si>
  <si>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</si>
  <si>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</si>
  <si>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</si>
  <si>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</si>
  <si>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</si>
  <si>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</si>
  <si>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</si>
  <si>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</si>
  <si>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</si>
  <si>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</si>
  <si>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</si>
  <si>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</si>
  <si>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</si>
  <si>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</si>
  <si>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</si>
  <si>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</si>
  <si>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</si>
  <si>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</si>
  <si>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</si>
  <si>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</si>
  <si>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</si>
  <si>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</si>
  <si>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</si>
  <si>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</si>
  <si>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</si>
  <si>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</si>
  <si>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</si>
  <si>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</si>
  <si>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</si>
  <si>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</si>
  <si>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</si>
  <si>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</si>
  <si>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</si>
  <si>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</si>
  <si>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</si>
  <si>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</si>
  <si>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</si>
  <si>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</si>
  <si>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</si>
  <si>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</si>
  <si>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</si>
  <si>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</si>
  <si>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</si>
  <si>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</si>
  <si>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</si>
  <si>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</si>
  <si>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</si>
  <si>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</si>
  <si>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</si>
  <si>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</si>
  <si>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</si>
  <si>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</si>
  <si>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</si>
  <si>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</si>
  <si>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</si>
  <si>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</si>
  <si>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</si>
  <si>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</si>
  <si>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</si>
  <si>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</si>
  <si>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</si>
  <si>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</si>
  <si>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</si>
  <si>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</si>
  <si>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</si>
  <si>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</si>
  <si>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</si>
  <si>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</si>
  <si>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</si>
  <si>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</si>
  <si>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</si>
  <si>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</si>
  <si>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</si>
  <si>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</si>
  <si>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</si>
  <si>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</si>
  <si>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</si>
  <si>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</si>
  <si>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</si>
  <si>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</si>
  <si>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</si>
  <si>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</si>
  <si>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</si>
  <si>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</si>
  <si>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</si>
  <si>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</si>
  <si>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</si>
  <si>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</si>
  <si>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</si>
  <si>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</si>
  <si>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</si>
  <si>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</si>
  <si>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</si>
  <si>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</si>
  <si>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</si>
  <si>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</si>
  <si>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</si>
  <si>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</si>
  <si>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</si>
  <si>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</si>
  <si>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</si>
  <si>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</si>
  <si>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</si>
  <si>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</si>
  <si>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</si>
  <si>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</si>
  <si>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</si>
  <si>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</si>
  <si>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</si>
  <si>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</si>
  <si>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</si>
  <si>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</si>
  <si>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</si>
  <si>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</si>
  <si>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</si>
  <si>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</si>
  <si>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</si>
  <si>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</si>
  <si>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</si>
  <si>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</si>
  <si>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</si>
  <si>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</si>
  <si>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</si>
  <si>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</si>
  <si>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</si>
  <si>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</si>
  <si>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</si>
  <si>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</si>
  <si>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</si>
  <si>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</si>
  <si>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</si>
  <si>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</si>
  <si>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</si>
  <si>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</si>
  <si>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</si>
  <si>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</si>
  <si>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</si>
  <si>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</si>
  <si>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</si>
  <si>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</si>
  <si>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</si>
  <si>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</si>
  <si>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</si>
  <si>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</si>
  <si>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</si>
  <si>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</si>
  <si>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</si>
  <si>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</si>
  <si>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</si>
  <si>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</si>
  <si>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</si>
  <si>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</si>
  <si>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</si>
  <si>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</si>
  <si>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</si>
  <si>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</si>
  <si>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</si>
  <si>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</si>
  <si>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</si>
  <si>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</si>
  <si>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</si>
  <si>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</si>
  <si>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</si>
  <si>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</si>
  <si>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</si>
  <si>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</si>
  <si>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</si>
  <si>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</si>
  <si>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</si>
  <si>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</si>
  <si>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</si>
  <si>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</si>
  <si>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</si>
  <si>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</si>
  <si>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</si>
  <si>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</si>
  <si>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</si>
  <si>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</si>
  <si>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</si>
  <si>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</si>
  <si>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</si>
  <si>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</si>
  <si>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</si>
  <si>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</si>
  <si>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</si>
  <si>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</si>
  <si>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</si>
  <si>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</si>
  <si>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</si>
  <si>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</si>
  <si>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</si>
  <si>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</si>
  <si>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</si>
  <si>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</si>
  <si>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</si>
  <si>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</si>
  <si>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</si>
  <si>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</si>
  <si>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</si>
  <si>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</si>
  <si>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</si>
  <si>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</si>
  <si>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</si>
  <si>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</si>
  <si>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</si>
  <si>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</si>
  <si>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</si>
  <si>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</si>
  <si>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</si>
  <si>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</si>
  <si>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</si>
  <si>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</si>
  <si>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</si>
  <si>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</si>
  <si>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</si>
  <si>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</si>
  <si>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</si>
  <si>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</si>
  <si>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</si>
  <si>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</si>
  <si>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</si>
  <si>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</si>
  <si>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</si>
  <si>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</si>
  <si>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</si>
  <si>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</si>
  <si>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</si>
  <si>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</si>
  <si>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</si>
  <si>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</si>
  <si>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</si>
  <si>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</si>
  <si>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</si>
  <si>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</si>
  <si>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</si>
  <si>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</si>
  <si>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</si>
  <si>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</si>
  <si>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</si>
  <si>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</si>
  <si>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</si>
  <si>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</si>
  <si>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</si>
  <si>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</si>
  <si>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</si>
  <si>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</si>
  <si>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</si>
  <si>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</si>
  <si>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</si>
  <si>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</si>
  <si>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</si>
  <si>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</si>
  <si>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</si>
  <si>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</si>
  <si>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</si>
  <si>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</si>
  <si>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</si>
  <si>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</si>
  <si>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</si>
  <si>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</si>
  <si>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</si>
  <si>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</si>
  <si>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</si>
  <si>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</si>
  <si>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</si>
  <si>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</si>
  <si>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</si>
  <si>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</si>
  <si>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</si>
  <si>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</si>
  <si>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</si>
  <si>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</si>
  <si>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</si>
  <si>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</si>
  <si>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</si>
  <si>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</si>
  <si>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</si>
  <si>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</si>
  <si>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</si>
  <si>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</si>
  <si>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</si>
  <si>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</si>
  <si>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</si>
  <si>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</si>
  <si>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</si>
  <si>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</si>
  <si>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</si>
  <si>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</si>
  <si>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</si>
  <si>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</si>
  <si>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</si>
  <si>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</si>
  <si>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</si>
  <si>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</si>
  <si>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</si>
  <si>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</si>
  <si>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</si>
  <si>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</si>
  <si>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</si>
  <si>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</si>
  <si>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</si>
  <si>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</si>
  <si>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</si>
  <si>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</si>
  <si>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</si>
  <si>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</si>
  <si>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</si>
  <si>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</si>
  <si>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</si>
  <si>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</si>
  <si>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</si>
  <si>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</si>
  <si>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</si>
  <si>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</si>
  <si>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</si>
  <si>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</si>
  <si>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</si>
  <si>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</si>
  <si>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</si>
  <si>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</si>
  <si>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</si>
  <si>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</si>
  <si>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</si>
  <si>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</si>
  <si>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</si>
  <si>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</si>
  <si>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</si>
  <si>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</si>
  <si>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</si>
  <si>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</si>
  <si>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</si>
  <si>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</si>
  <si>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</si>
  <si>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</si>
  <si>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</si>
  <si>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</si>
  <si>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</si>
  <si>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</si>
  <si>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</si>
  <si>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</si>
  <si>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</si>
  <si>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</si>
  <si>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</si>
  <si>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</si>
  <si>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</si>
  <si>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</si>
  <si>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</si>
  <si>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</si>
  <si>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</si>
  <si>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</si>
  <si>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</si>
  <si>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</si>
  <si>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</si>
  <si>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</si>
  <si>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</si>
  <si>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</si>
  <si>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</si>
  <si>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</si>
  <si>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</si>
  <si>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</si>
  <si>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</si>
  <si>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</si>
  <si>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</si>
  <si>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</si>
  <si>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</si>
  <si>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</si>
  <si>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</si>
  <si>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</si>
  <si>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</si>
  <si>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</si>
  <si>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</si>
  <si>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</si>
  <si>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</si>
  <si>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</si>
  <si>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</si>
  <si>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</si>
  <si>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</si>
  <si>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</si>
  <si>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</si>
  <si>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</si>
  <si>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</si>
  <si>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</si>
  <si>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</si>
  <si>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</si>
  <si>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</si>
  <si>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</si>
  <si>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</si>
  <si>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</si>
  <si>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</si>
  <si>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</si>
  <si>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</si>
  <si>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</si>
  <si>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</si>
  <si>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</si>
  <si>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</si>
  <si>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</si>
  <si>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</si>
  <si>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</si>
  <si>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</si>
  <si>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</si>
  <si>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</si>
  <si>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</si>
  <si>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</si>
  <si>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</si>
  <si>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</si>
  <si>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</si>
  <si>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</si>
  <si>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</si>
  <si>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</si>
  <si>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</si>
  <si>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</si>
  <si>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</si>
  <si>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</si>
  <si>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</si>
  <si>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</si>
  <si>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</si>
  <si>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</si>
  <si>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</si>
  <si>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</si>
  <si>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</si>
  <si>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</si>
  <si>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</si>
  <si>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</si>
  <si>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</si>
  <si>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</si>
  <si>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</si>
  <si>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</si>
  <si>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</si>
  <si>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</si>
  <si>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</si>
  <si>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</si>
  <si>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</si>
  <si>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</si>
  <si>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</si>
  <si>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</si>
  <si>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</si>
  <si>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</si>
  <si>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</si>
  <si>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</si>
  <si>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</si>
  <si>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</si>
  <si>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</si>
  <si>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</si>
  <si>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</si>
  <si>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</si>
  <si>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</si>
  <si>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</si>
  <si>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</si>
  <si>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</si>
  <si>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</si>
  <si>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</si>
  <si>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</si>
  <si>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</si>
  <si>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</si>
  <si>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</si>
  <si>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</si>
  <si>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</si>
  <si>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</si>
  <si>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</si>
  <si>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</si>
  <si>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</si>
  <si>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</si>
  <si>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</si>
  <si>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</si>
  <si>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</si>
  <si>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</si>
  <si>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</si>
  <si>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</si>
  <si>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</si>
  <si>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</si>
  <si>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</si>
  <si>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</si>
  <si>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</si>
  <si>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</si>
  <si>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</si>
  <si>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</si>
  <si>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</si>
  <si>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</si>
  <si>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</si>
  <si>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</si>
  <si>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</si>
  <si>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</si>
  <si>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</si>
  <si>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</si>
  <si>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</si>
  <si>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</si>
  <si>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</si>
  <si>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</si>
  <si>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</si>
  <si>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</si>
  <si>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</si>
  <si>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</si>
  <si>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</si>
  <si>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</si>
  <si>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</si>
  <si>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</si>
  <si>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</si>
  <si>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</si>
  <si>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</si>
  <si>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</si>
  <si>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</si>
  <si>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</si>
  <si>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</si>
  <si>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</si>
  <si>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</si>
  <si>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</si>
  <si>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</si>
  <si>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</si>
  <si>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</si>
  <si>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</si>
  <si>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</si>
  <si>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</si>
  <si>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</si>
  <si>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</si>
  <si>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</si>
  <si>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</si>
  <si>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</si>
  <si>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</si>
  <si>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</si>
  <si>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</si>
  <si>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</si>
  <si>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</si>
  <si>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</si>
  <si>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</si>
  <si>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</si>
  <si>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</si>
  <si>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</si>
  <si>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</si>
  <si>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</si>
  <si>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</si>
  <si>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</si>
  <si>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</si>
  <si>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</si>
  <si>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</si>
  <si>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</si>
  <si>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</si>
  <si>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</si>
  <si>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</si>
  <si>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</si>
  <si>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</si>
  <si>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</si>
  <si>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</si>
  <si>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</si>
  <si>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</si>
  <si>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</si>
  <si>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</si>
  <si>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</si>
  <si>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</si>
  <si>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</si>
  <si>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</si>
  <si>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</si>
  <si>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</si>
  <si>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</si>
  <si>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</si>
  <si>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</si>
  <si>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</si>
  <si>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</si>
  <si>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</si>
  <si>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</si>
  <si>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</si>
  <si>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</si>
  <si>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</si>
  <si>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</si>
  <si>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</si>
  <si>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</si>
  <si>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</si>
  <si>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</si>
  <si>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</si>
  <si>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</si>
  <si>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</si>
  <si>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</si>
  <si>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</si>
  <si>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</si>
  <si>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</si>
  <si>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</si>
  <si>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</si>
  <si>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</si>
  <si>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</si>
  <si>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</si>
  <si>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</si>
  <si>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</si>
  <si>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</si>
  <si>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</si>
  <si>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</si>
  <si>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</si>
  <si>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</si>
  <si>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</si>
  <si>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</si>
  <si>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</si>
  <si>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</si>
  <si>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</si>
  <si>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</si>
  <si>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</si>
  <si>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</si>
  <si>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</si>
  <si>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</si>
  <si>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</si>
  <si>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</si>
  <si>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</si>
  <si>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</si>
  <si>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</si>
  <si>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</si>
  <si>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</si>
  <si>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</si>
  <si>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</si>
  <si>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</si>
  <si>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</si>
  <si>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</si>
  <si>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</si>
  <si>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</si>
  <si>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</si>
  <si>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</si>
  <si>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</si>
  <si>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</si>
  <si>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</si>
  <si>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</si>
  <si>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</si>
  <si>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</si>
  <si>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</si>
  <si>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</si>
  <si>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</si>
  <si>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</si>
  <si>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</si>
  <si>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</si>
  <si>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</si>
  <si>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</si>
  <si>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</si>
  <si>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</si>
  <si>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</si>
  <si>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</si>
  <si>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</si>
  <si>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</si>
  <si>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</si>
  <si>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</si>
  <si>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</si>
  <si>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</si>
  <si>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</si>
  <si>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</si>
  <si>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</si>
  <si>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</si>
  <si>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</si>
  <si>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</si>
  <si>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</si>
  <si>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</si>
  <si>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</si>
  <si>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</si>
  <si>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</si>
  <si>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</si>
  <si>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</si>
  <si>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</si>
  <si>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</si>
  <si>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</si>
  <si>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</si>
  <si>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</si>
  <si>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</si>
  <si>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</si>
  <si>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</si>
  <si>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</si>
  <si>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</si>
  <si>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</si>
  <si>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</si>
  <si>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</si>
  <si>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</si>
  <si>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</si>
  <si>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</si>
  <si>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</si>
  <si>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</si>
  <si>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</si>
  <si>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</si>
  <si>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</si>
  <si>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</si>
  <si>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</si>
  <si>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</si>
  <si>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</si>
  <si>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</si>
  <si>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</si>
  <si>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</si>
  <si>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</si>
  <si>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</si>
  <si>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</si>
  <si>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</si>
  <si>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</si>
  <si>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</si>
  <si>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</si>
  <si>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</si>
  <si>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</si>
  <si>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</si>
  <si>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</si>
  <si>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</si>
  <si>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</si>
  <si>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</si>
  <si>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</si>
  <si>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</si>
  <si>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</si>
  <si>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</si>
  <si>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</si>
  <si>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</si>
  <si>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</si>
  <si>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</si>
  <si>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</si>
  <si>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</si>
  <si>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</si>
  <si>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</si>
  <si>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</si>
  <si>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</si>
  <si>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</si>
  <si>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</si>
  <si>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</si>
  <si>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</si>
  <si>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</si>
  <si>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</si>
  <si>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</si>
  <si>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</si>
  <si>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</si>
  <si>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</si>
  <si>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</si>
  <si>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</si>
  <si>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</si>
  <si>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</si>
  <si>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</si>
  <si>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</si>
  <si>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</si>
  <si>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</si>
  <si>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</si>
  <si>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</si>
  <si>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</si>
  <si>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</si>
  <si>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</si>
  <si>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</si>
  <si>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</si>
  <si>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</si>
  <si>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</si>
  <si>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</si>
  <si>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</si>
  <si>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</si>
  <si>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</si>
  <si>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</si>
  <si>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</si>
  <si>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</si>
  <si>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</si>
  <si>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</si>
  <si>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</si>
  <si>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</si>
  <si>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</si>
  <si>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</si>
  <si>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</si>
  <si>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</si>
  <si>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</si>
  <si>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</si>
  <si>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</si>
  <si>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</si>
  <si>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</si>
  <si>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</si>
  <si>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</si>
  <si>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</si>
  <si>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</si>
  <si>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</si>
  <si>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</si>
  <si>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</si>
  <si>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</si>
  <si>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</si>
  <si>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</si>
  <si>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</si>
  <si>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</si>
  <si>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</si>
  <si>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</si>
  <si>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</si>
  <si>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</si>
  <si>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</si>
  <si>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</si>
  <si>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</si>
  <si>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</si>
  <si>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</si>
  <si>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</si>
  <si>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</si>
  <si>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</si>
  <si>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</si>
  <si>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</si>
  <si>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</si>
  <si>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</si>
  <si>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</si>
  <si>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</si>
  <si>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</si>
  <si>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</si>
  <si>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</si>
  <si>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</si>
  <si>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</si>
  <si>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</si>
  <si>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</si>
  <si>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</si>
  <si>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</si>
  <si>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</si>
  <si>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</si>
  <si>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</si>
  <si>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</si>
  <si>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</si>
  <si>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</si>
  <si>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</si>
  <si>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</si>
  <si>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</si>
  <si>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</si>
  <si>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</si>
  <si>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</si>
  <si>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</si>
  <si>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</si>
  <si>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</si>
  <si>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</si>
  <si>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</si>
  <si>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</si>
  <si>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</si>
  <si>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</si>
  <si>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</si>
  <si>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</si>
  <si>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</si>
  <si>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</si>
  <si>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</si>
  <si>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</si>
  <si>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</si>
  <si>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</si>
  <si>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</si>
  <si>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</si>
  <si>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</si>
  <si>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</si>
  <si>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</si>
  <si>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</si>
  <si>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</si>
  <si>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</si>
  <si>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</si>
  <si>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</si>
  <si>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</si>
  <si>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</si>
  <si>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</si>
  <si>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</si>
  <si>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</si>
  <si>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</si>
  <si>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</si>
  <si>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</si>
  <si>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</si>
  <si>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</si>
  <si>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</si>
  <si>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</si>
  <si>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</si>
  <si>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</si>
  <si>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</si>
  <si>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</si>
  <si>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</si>
  <si>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</si>
  <si>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</si>
  <si>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</si>
  <si>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</si>
  <si>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</si>
  <si>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</si>
  <si>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</si>
  <si>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</si>
  <si>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</si>
  <si>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</si>
  <si>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</si>
  <si>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</si>
  <si>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</si>
  <si>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</si>
  <si>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</si>
  <si>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</si>
  <si>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</si>
  <si>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</si>
  <si>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</si>
  <si>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</si>
  <si>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</si>
  <si>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</si>
  <si>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</si>
  <si>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</si>
  <si>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</si>
  <si>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</si>
  <si>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</si>
  <si>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</si>
  <si>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</si>
  <si>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</si>
  <si>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</si>
  <si>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</si>
  <si>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</si>
  <si>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</si>
  <si>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</si>
  <si>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</si>
  <si>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</si>
  <si>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</si>
  <si>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</si>
  <si>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</si>
  <si>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</si>
  <si>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</si>
  <si>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</si>
  <si>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</si>
  <si>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</si>
  <si>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</si>
  <si>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</si>
  <si>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</si>
  <si>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</si>
  <si>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</si>
  <si>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</si>
  <si>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</si>
  <si>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</si>
  <si>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</si>
  <si>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</si>
  <si>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</si>
  <si>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</si>
  <si>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</si>
  <si>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</si>
  <si>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</si>
  <si>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</si>
  <si>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</si>
  <si>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</si>
  <si>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</si>
  <si>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</si>
  <si>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</si>
  <si>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</si>
  <si>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</si>
  <si>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</si>
  <si>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</si>
  <si>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</si>
  <si>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</si>
  <si>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</si>
  <si>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</si>
  <si>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</si>
  <si>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</si>
  <si>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</si>
  <si>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</si>
  <si>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</si>
  <si>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</si>
  <si>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</si>
  <si>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</si>
  <si>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</si>
  <si>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</si>
  <si>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</si>
  <si>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</si>
  <si>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</si>
  <si>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</si>
  <si>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</si>
  <si>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</si>
  <si>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</si>
  <si>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</si>
  <si>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</si>
  <si>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</si>
  <si>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</si>
  <si>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</si>
  <si>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</si>
  <si>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</si>
  <si>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</si>
  <si>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</si>
  <si>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</si>
  <si>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</si>
  <si>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</si>
  <si>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</si>
  <si>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</si>
  <si>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</si>
  <si>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</si>
  <si>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</si>
  <si>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</si>
  <si>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</si>
  <si>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</si>
  <si>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</si>
  <si>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</si>
  <si>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</si>
  <si>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</si>
  <si>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</si>
  <si>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</si>
  <si>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</si>
  <si>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</si>
  <si>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</si>
  <si>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</si>
  <si>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</si>
  <si>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</si>
  <si>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</si>
  <si>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</si>
  <si>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</si>
  <si>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</si>
  <si>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</si>
  <si>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</si>
  <si>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</si>
  <si>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</si>
  <si>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</si>
  <si>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</si>
  <si>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</si>
  <si>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</si>
  <si>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</si>
  <si>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</si>
  <si>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</si>
  <si>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</si>
  <si>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</si>
  <si>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</si>
  <si>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</si>
  <si>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</si>
  <si>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</si>
  <si>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</si>
  <si>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</si>
  <si>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</si>
  <si>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</si>
  <si>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</si>
  <si>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</si>
  <si>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</si>
  <si>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</si>
  <si>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</si>
  <si>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</si>
  <si>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</si>
  <si>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</si>
  <si>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</si>
  <si>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</si>
  <si>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</si>
  <si>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</si>
  <si>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</si>
  <si>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</si>
  <si>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</si>
  <si>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</si>
  <si>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</si>
  <si>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</si>
  <si>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</si>
  <si>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</si>
  <si>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</si>
  <si>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</si>
  <si>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</si>
  <si>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</si>
  <si>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</si>
  <si>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</si>
  <si>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</si>
  <si>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</si>
  <si>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</si>
  <si>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</si>
  <si>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</si>
  <si>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</si>
  <si>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</si>
  <si>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</si>
  <si>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</si>
  <si>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</si>
  <si>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</si>
  <si>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</si>
  <si>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</si>
  <si>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</si>
  <si>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</si>
  <si>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</si>
  <si>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</si>
  <si>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</si>
  <si>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</si>
  <si>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</si>
  <si>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</si>
  <si>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</si>
  <si>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</si>
  <si>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</si>
  <si>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</si>
  <si>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</si>
  <si>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</si>
  <si>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</si>
  <si>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</si>
  <si>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</si>
  <si>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</si>
  <si>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</si>
  <si>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</si>
  <si>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</si>
  <si>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</si>
  <si>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</si>
  <si>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</si>
  <si>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</si>
  <si>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</si>
  <si>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</si>
  <si>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</si>
  <si>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</si>
  <si>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</si>
  <si>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</si>
  <si>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</si>
  <si>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</si>
  <si>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</si>
  <si>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</si>
  <si>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</si>
  <si>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</si>
  <si>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</si>
  <si>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</si>
  <si>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</si>
  <si>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</si>
  <si>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</si>
  <si>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</si>
  <si>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</si>
  <si>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</si>
  <si>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</si>
  <si>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</si>
  <si>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</si>
  <si>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</si>
  <si>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</si>
  <si>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</si>
  <si>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</si>
  <si>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</si>
  <si>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</si>
  <si>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</si>
  <si>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</si>
  <si>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</si>
  <si>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</si>
  <si>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</si>
  <si>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</si>
  <si>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</si>
  <si>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</si>
  <si>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</si>
  <si>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</si>
  <si>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</si>
  <si>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</si>
  <si>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</si>
  <si>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</si>
  <si>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</si>
  <si>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</si>
  <si>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</si>
  <si>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</si>
  <si>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</si>
  <si>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</si>
  <si>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</si>
  <si>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</si>
  <si>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</si>
  <si>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</si>
  <si>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</si>
  <si>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</si>
  <si>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</si>
  <si>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</si>
  <si>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</si>
  <si>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</si>
  <si>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</si>
  <si>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</si>
  <si>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</si>
  <si>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</si>
  <si>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</si>
  <si>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</si>
  <si>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</si>
  <si>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</si>
  <si>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</si>
  <si>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</si>
  <si>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</si>
  <si>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</si>
  <si>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</si>
  <si>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</si>
  <si>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</si>
  <si>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</si>
  <si>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</si>
  <si>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</si>
  <si>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</si>
  <si>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</si>
  <si>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</si>
  <si>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</si>
  <si>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</si>
  <si>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</si>
  <si>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</si>
  <si>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</si>
  <si>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</si>
  <si>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</si>
  <si>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</si>
  <si>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</si>
  <si>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</si>
  <si>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</si>
  <si>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</si>
  <si>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</si>
  <si>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</si>
  <si>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</si>
  <si>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</si>
  <si>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</si>
  <si>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</si>
  <si>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</si>
  <si>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</si>
  <si>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</si>
  <si>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</si>
  <si>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</si>
  <si>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</si>
  <si>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</si>
  <si>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</si>
  <si>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</si>
  <si>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</si>
  <si>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</si>
  <si>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</si>
  <si>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</si>
  <si>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</si>
  <si>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</si>
  <si>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</si>
  <si>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</si>
  <si>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</si>
  <si>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</si>
  <si>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</si>
  <si>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</si>
  <si>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</si>
  <si>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</si>
  <si>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</si>
  <si>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</si>
  <si>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</si>
  <si>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</si>
  <si>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</si>
  <si>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</si>
  <si>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</si>
  <si>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</si>
  <si>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</si>
  <si>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</si>
  <si>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</si>
  <si>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</si>
  <si>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</si>
  <si>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</si>
  <si>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</si>
  <si>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</si>
  <si>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</si>
  <si>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</si>
  <si>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</si>
  <si>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</si>
  <si>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</si>
  <si>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</si>
  <si>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</si>
  <si>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</si>
  <si>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</si>
  <si>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</si>
  <si>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</si>
  <si>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</si>
  <si>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</si>
  <si>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</si>
  <si>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</si>
  <si>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</si>
  <si>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</si>
  <si>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</si>
  <si>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</si>
  <si>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</si>
  <si>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</si>
  <si>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</si>
  <si>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</si>
  <si>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</si>
  <si>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</si>
  <si>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</si>
  <si>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</si>
  <si>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</si>
  <si>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</si>
  <si>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</si>
  <si>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</si>
  <si>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</si>
  <si>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</si>
  <si>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</si>
  <si>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</si>
  <si>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</si>
  <si>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</si>
  <si>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</si>
  <si>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</si>
  <si>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</si>
  <si>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</si>
  <si>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</si>
  <si>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</si>
  <si>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</si>
  <si>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</si>
  <si>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</si>
  <si>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</si>
  <si>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</si>
  <si>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</si>
  <si>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</si>
  <si>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</si>
  <si>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</si>
  <si>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</si>
  <si>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</si>
  <si>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</si>
  <si>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</si>
  <si>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</si>
  <si>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</si>
  <si>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</si>
  <si>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</si>
  <si>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</si>
  <si>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</si>
  <si>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</si>
  <si>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</si>
  <si>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</si>
  <si>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</si>
  <si>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</si>
  <si>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</si>
  <si>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</si>
  <si>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</si>
  <si>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</si>
  <si>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</si>
  <si>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</si>
  <si>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</si>
  <si>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</si>
  <si>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</si>
  <si>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</si>
  <si>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</si>
  <si>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</si>
  <si>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</si>
  <si>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</si>
  <si>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</si>
  <si>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</si>
  <si>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</si>
  <si>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</si>
  <si>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</si>
  <si>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</si>
  <si>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</si>
  <si>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</si>
  <si>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</si>
  <si>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</si>
  <si>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</si>
  <si>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</si>
  <si>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</si>
  <si>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</si>
  <si>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</si>
  <si>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</si>
  <si>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</si>
  <si>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</si>
  <si>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</si>
  <si>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</si>
  <si>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</si>
  <si>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</si>
  <si>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</si>
  <si>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</si>
  <si>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</si>
  <si>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</si>
  <si>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</si>
  <si>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</si>
  <si>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</si>
  <si>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</si>
  <si>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</si>
  <si>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</si>
  <si>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</si>
  <si>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</si>
  <si>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</si>
  <si>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</si>
  <si>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</si>
  <si>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</si>
  <si>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</si>
  <si>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</si>
  <si>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</si>
  <si>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</si>
  <si>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</si>
  <si>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</si>
  <si>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</si>
  <si>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</si>
  <si>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</si>
  <si>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</si>
  <si>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</si>
  <si>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</si>
  <si>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</si>
  <si>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</si>
  <si>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</si>
  <si>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</si>
  <si>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</si>
  <si>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</si>
  <si>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</si>
  <si>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</si>
  <si>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</si>
  <si>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</si>
  <si>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</si>
  <si>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</si>
  <si>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</si>
  <si>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</si>
  <si>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</si>
  <si>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</si>
  <si>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</si>
  <si>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</si>
  <si>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</si>
  <si>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</si>
  <si>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</si>
  <si>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</si>
  <si>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</si>
  <si>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</si>
  <si>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</si>
  <si>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</si>
  <si>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</si>
  <si>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</si>
  <si>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</si>
  <si>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</si>
  <si>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</si>
  <si>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</si>
  <si>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</si>
  <si>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</si>
  <si>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</si>
  <si>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</si>
  <si>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</si>
  <si>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</si>
  <si>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</si>
  <si>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</si>
  <si>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</si>
  <si>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</si>
  <si>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</si>
  <si>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</si>
  <si>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</si>
  <si>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</si>
  <si>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</si>
  <si>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</si>
  <si>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</si>
  <si>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</si>
  <si>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</si>
  <si>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</si>
  <si>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</si>
  <si>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</si>
  <si>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</si>
  <si>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</si>
  <si>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</si>
  <si>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</si>
  <si>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</si>
  <si>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</si>
  <si>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</si>
  <si>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</si>
  <si>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</si>
  <si>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</si>
  <si>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</si>
  <si>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</si>
  <si>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</si>
  <si>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</si>
  <si>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</si>
  <si>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</si>
  <si>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</si>
  <si>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</si>
  <si>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</si>
  <si>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</si>
  <si>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</si>
  <si>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</si>
  <si>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</si>
  <si>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</si>
  <si>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</si>
  <si>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</si>
  <si>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</si>
  <si>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</si>
  <si>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</si>
  <si>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</si>
  <si>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</si>
  <si>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</si>
  <si>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</si>
  <si>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</si>
  <si>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</si>
  <si>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</si>
  <si>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</si>
  <si>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</si>
  <si>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</si>
  <si>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</si>
  <si>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</si>
  <si>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</si>
  <si>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</si>
  <si>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</si>
  <si>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</si>
  <si>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</si>
  <si>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</si>
  <si>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</si>
  <si>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</si>
  <si>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</si>
  <si>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</si>
  <si>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</si>
  <si>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</si>
  <si>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</si>
  <si>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</si>
  <si>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</si>
  <si>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</si>
  <si>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</si>
  <si>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</si>
  <si>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</si>
  <si>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</si>
  <si>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</si>
  <si>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</si>
  <si>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</si>
  <si>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</si>
  <si>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</si>
  <si>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</si>
  <si>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</si>
  <si>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</si>
  <si>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</si>
  <si>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</si>
  <si>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</si>
  <si>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</si>
  <si>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</si>
  <si>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</si>
  <si>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</si>
  <si>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</si>
  <si>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</si>
  <si>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</si>
  <si>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</si>
  <si>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</si>
  <si>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</si>
  <si>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</si>
  <si>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</si>
  <si>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</si>
  <si>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</si>
  <si>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</si>
  <si>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</si>
  <si>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</si>
  <si>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</si>
  <si>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</si>
  <si>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</si>
  <si>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</si>
  <si>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</si>
  <si>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</si>
  <si>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</si>
  <si>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</si>
  <si>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</si>
  <si>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</si>
  <si>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</si>
  <si>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</si>
  <si>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</si>
  <si>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</si>
  <si>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</si>
  <si>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</si>
  <si>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</si>
  <si>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</si>
  <si>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</si>
  <si>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</si>
  <si>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</si>
  <si>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</si>
  <si>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</si>
  <si>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</si>
  <si>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</si>
  <si>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</si>
  <si>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</si>
  <si>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</si>
  <si>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</si>
  <si>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</si>
  <si>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</si>
  <si>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</si>
  <si>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</si>
  <si>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</si>
  <si>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</si>
  <si>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</si>
  <si>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</si>
  <si>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</si>
  <si>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</si>
  <si>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</si>
  <si>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</si>
  <si>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</si>
  <si>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</si>
  <si>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</si>
  <si>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</si>
  <si>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</si>
  <si>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</si>
  <si>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</si>
  <si>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</si>
  <si>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</si>
  <si>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</si>
  <si>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</si>
  <si>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</si>
  <si>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</si>
  <si>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</si>
  <si>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</si>
  <si>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</si>
  <si>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</si>
  <si>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</si>
  <si>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</si>
  <si>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</si>
  <si>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</si>
  <si>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</si>
  <si>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</si>
  <si>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</si>
  <si>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</si>
  <si>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</si>
  <si>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</si>
  <si>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</si>
  <si>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</si>
  <si>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</si>
  <si>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</si>
  <si>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</si>
  <si>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</si>
  <si>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</si>
  <si>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</si>
  <si>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</si>
  <si>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</si>
  <si>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</si>
  <si>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</si>
  <si>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</si>
  <si>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</si>
  <si>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</si>
  <si>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</si>
  <si>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</si>
  <si>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</si>
  <si>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</si>
  <si>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</si>
  <si>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</si>
  <si>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</si>
  <si>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</si>
  <si>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</si>
  <si>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</si>
  <si>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</si>
  <si>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</si>
  <si>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</si>
  <si>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</si>
  <si>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</si>
  <si>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</si>
  <si>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</si>
  <si>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</si>
  <si>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</si>
  <si>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</si>
  <si>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</si>
  <si>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</si>
  <si>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</si>
  <si>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</si>
  <si>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</si>
  <si>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</si>
  <si>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</si>
  <si>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</si>
  <si>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</si>
  <si>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</si>
  <si>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</si>
  <si>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</si>
  <si>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</si>
  <si>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</si>
  <si>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</si>
  <si>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</si>
  <si>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</si>
  <si>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</si>
  <si>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</si>
  <si>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</si>
  <si>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</si>
  <si>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</si>
  <si>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</si>
  <si>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</si>
  <si>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</si>
  <si>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</si>
  <si>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</si>
  <si>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</si>
  <si>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</si>
  <si>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</si>
  <si>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</si>
  <si>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</si>
  <si>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</si>
  <si>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</si>
  <si>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</si>
  <si>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</si>
  <si>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</si>
  <si>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</si>
  <si>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</si>
  <si>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</si>
  <si>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</si>
  <si>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</si>
  <si>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</si>
  <si>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</si>
  <si>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</si>
  <si>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</si>
  <si>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</si>
  <si>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</si>
  <si>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</si>
  <si>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</si>
  <si>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</si>
  <si>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</si>
  <si>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</si>
  <si>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</si>
  <si>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</si>
  <si>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</si>
  <si>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</si>
  <si>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</si>
  <si>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</si>
  <si>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</si>
  <si>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</si>
  <si>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</si>
  <si>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</si>
  <si>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</si>
  <si>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</si>
  <si>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</si>
  <si>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</si>
  <si>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</si>
  <si>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</si>
  <si>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</si>
  <si>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</si>
  <si>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</si>
  <si>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</si>
  <si>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</si>
  <si>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</si>
  <si>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</si>
  <si>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</si>
  <si>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</si>
  <si>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</si>
  <si>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</si>
  <si>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</si>
  <si>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</si>
  <si>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</si>
  <si>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</si>
  <si>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</si>
  <si>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</si>
  <si>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</si>
  <si>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</si>
  <si>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</si>
  <si>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</si>
  <si>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</si>
  <si>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</si>
  <si>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</si>
  <si>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</si>
  <si>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</si>
  <si>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</si>
  <si>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</si>
  <si>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</si>
  <si>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</si>
  <si>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</si>
  <si>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</si>
  <si>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</si>
  <si>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</si>
  <si>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</si>
  <si>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</si>
  <si>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</si>
  <si>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</si>
  <si>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</si>
  <si>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</si>
  <si>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</si>
  <si>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</si>
  <si>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</si>
  <si>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</si>
  <si>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</si>
  <si>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</si>
  <si>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</si>
  <si>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</si>
  <si>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</si>
  <si>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</si>
  <si>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</si>
  <si>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</si>
  <si>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</si>
  <si>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</si>
  <si>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</si>
  <si>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</si>
  <si>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</si>
  <si>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</si>
  <si>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</si>
  <si>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</si>
  <si>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</si>
  <si>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</si>
  <si>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</si>
  <si>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</si>
  <si>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</si>
  <si>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</si>
  <si>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</si>
  <si>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</si>
  <si>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</si>
  <si>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</si>
  <si>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</si>
  <si>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</si>
  <si>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</si>
  <si>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</si>
  <si>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</si>
  <si>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</si>
  <si>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</si>
  <si>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</si>
  <si>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</si>
  <si>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</si>
  <si>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</si>
  <si>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</si>
  <si>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</si>
  <si>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</si>
  <si>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</si>
  <si>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</si>
  <si>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</si>
  <si>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</si>
  <si>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</si>
  <si>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</si>
  <si>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</si>
  <si>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</si>
  <si>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</si>
  <si>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</si>
  <si>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</si>
  <si>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</si>
  <si>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</si>
  <si>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</si>
  <si>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</si>
  <si>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</si>
  <si>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</si>
  <si>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</si>
  <si>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</si>
  <si>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</si>
  <si>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</si>
  <si>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</si>
  <si>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</si>
  <si>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</si>
  <si>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</si>
  <si>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</si>
  <si>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</si>
  <si>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</si>
  <si>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</si>
  <si>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</si>
  <si>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</si>
  <si>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</si>
  <si>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</si>
  <si>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</si>
  <si>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</si>
  <si>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</si>
  <si>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</si>
  <si>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</si>
  <si>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</si>
  <si>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</si>
  <si>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</si>
  <si>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</si>
  <si>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</si>
  <si>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</si>
  <si>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</si>
  <si>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</si>
  <si>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</si>
  <si>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</si>
  <si>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</si>
  <si>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</si>
  <si>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</si>
  <si>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</si>
  <si>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</si>
  <si>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</si>
  <si>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</si>
  <si>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</si>
  <si>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</si>
  <si>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</si>
  <si>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</si>
  <si>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</si>
  <si>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</si>
  <si>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</si>
  <si>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</si>
  <si>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</si>
  <si>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</si>
  <si>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</si>
  <si>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</si>
  <si>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</si>
  <si>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</si>
  <si>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</si>
  <si>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</si>
  <si>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</si>
  <si>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</si>
  <si>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</si>
  <si>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</si>
  <si>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</si>
  <si>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</si>
  <si>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</si>
  <si>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</si>
  <si>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</si>
  <si>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</si>
  <si>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</si>
  <si>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</si>
  <si>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</si>
  <si>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</si>
  <si>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</si>
  <si>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</si>
  <si>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</si>
  <si>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</si>
  <si>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</si>
  <si>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</si>
  <si>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</si>
  <si>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</si>
  <si>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</si>
  <si>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</si>
  <si>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</si>
  <si>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</si>
  <si>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</si>
  <si>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</si>
  <si>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</si>
  <si>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</si>
  <si>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</si>
  <si>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</si>
  <si>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</si>
  <si>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</si>
  <si>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</si>
  <si>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</si>
  <si>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</si>
  <si>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</si>
  <si>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</si>
  <si>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</si>
  <si>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</si>
  <si>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</si>
  <si>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</si>
  <si>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</si>
  <si>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</si>
  <si>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</si>
  <si>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</si>
  <si>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</si>
  <si>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</si>
  <si>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</si>
  <si>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</si>
  <si>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</si>
  <si>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</si>
  <si>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</si>
  <si>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</si>
  <si>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</si>
  <si>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</si>
  <si>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</si>
  <si>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</si>
  <si>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</si>
  <si>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</si>
  <si>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</si>
  <si>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</si>
  <si>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</si>
  <si>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</si>
  <si>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</si>
  <si>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</si>
  <si>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</si>
  <si>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</si>
  <si>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</si>
  <si>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</si>
  <si>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</si>
  <si>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</si>
  <si>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</si>
  <si>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</si>
  <si>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</si>
  <si>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</si>
  <si>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</si>
  <si>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</si>
  <si>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</si>
  <si>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</si>
  <si>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</si>
  <si>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</si>
  <si>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</si>
  <si>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</si>
  <si>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</si>
  <si>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</si>
  <si>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</si>
  <si>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</si>
  <si>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</si>
  <si>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</si>
  <si>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</si>
  <si>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</si>
  <si>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</si>
  <si>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</si>
  <si>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</si>
  <si>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</si>
  <si>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</si>
  <si>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</si>
  <si>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</si>
  <si>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</si>
  <si>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</si>
  <si>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</si>
  <si>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</si>
  <si>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</si>
  <si>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</si>
  <si>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</si>
  <si>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</si>
  <si>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</si>
  <si>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</si>
  <si>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</si>
  <si>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</si>
  <si>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</si>
  <si>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</si>
  <si>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</si>
  <si>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</si>
  <si>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</si>
  <si>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</si>
  <si>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</si>
  <si>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</si>
  <si>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</si>
  <si>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</si>
  <si>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</si>
  <si>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</si>
  <si>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</si>
  <si>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</si>
  <si>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</si>
  <si>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</si>
  <si>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</si>
  <si>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</si>
  <si>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</si>
  <si>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</si>
  <si>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</si>
  <si>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</si>
  <si>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</si>
  <si>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</si>
  <si>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</si>
  <si>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</si>
  <si>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</si>
  <si>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</si>
  <si>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</si>
  <si>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</si>
  <si>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</si>
  <si>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</si>
  <si>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</si>
  <si>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</si>
  <si>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</si>
  <si>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</si>
  <si>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</si>
  <si>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</si>
  <si>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</si>
  <si>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</si>
  <si>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</si>
  <si>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</si>
  <si>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</si>
  <si>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</si>
  <si>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</si>
  <si>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</si>
  <si>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</si>
  <si>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</si>
  <si>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</si>
  <si>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</si>
  <si>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</si>
  <si>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</si>
  <si>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</si>
  <si>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</si>
  <si>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</si>
  <si>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</si>
  <si>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</si>
  <si>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</si>
  <si>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</si>
  <si>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</si>
  <si>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</si>
  <si>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</si>
  <si>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</si>
  <si>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</si>
  <si>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</si>
  <si>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</si>
  <si>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</si>
  <si>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</si>
  <si>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</si>
  <si>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</si>
  <si>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</si>
  <si>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</si>
  <si>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</si>
  <si>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</si>
  <si>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</si>
  <si>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</si>
  <si>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</si>
  <si>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</si>
  <si>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</si>
  <si>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</si>
  <si>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</si>
  <si>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</si>
  <si>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</si>
  <si>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</si>
  <si>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</si>
  <si>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</si>
  <si>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</si>
  <si>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</si>
  <si>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</si>
  <si>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</si>
  <si>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</si>
  <si>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</si>
  <si>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</si>
  <si>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</si>
  <si>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</si>
  <si>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</si>
  <si>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</si>
  <si>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</si>
  <si>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</si>
  <si>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</si>
  <si>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</si>
  <si>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</si>
  <si>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</si>
  <si>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</si>
  <si>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</si>
  <si>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</si>
  <si>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</si>
  <si>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</si>
  <si>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</si>
  <si>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</si>
  <si>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</si>
  <si>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</si>
  <si>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</si>
  <si>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</si>
  <si>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</si>
  <si>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</si>
  <si>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</si>
  <si>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</si>
  <si>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</si>
  <si>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</si>
  <si>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</si>
  <si>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</si>
  <si>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</si>
  <si>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</si>
  <si>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</si>
  <si>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</si>
  <si>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</si>
  <si>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</si>
  <si>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</si>
  <si>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</si>
  <si>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</si>
  <si>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</si>
  <si>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</si>
  <si>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</si>
  <si>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</si>
  <si>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</si>
  <si>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</si>
  <si>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</si>
  <si>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</si>
  <si>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</si>
  <si>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</si>
  <si>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</si>
  <si>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</si>
  <si>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</si>
  <si>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</si>
  <si>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</si>
  <si>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</si>
  <si>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</si>
  <si>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</si>
  <si>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</si>
  <si>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</si>
  <si>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</si>
  <si>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</si>
  <si>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</si>
  <si>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</si>
  <si>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</si>
  <si>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</si>
  <si>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</si>
  <si>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</si>
  <si>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</si>
  <si>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</si>
  <si>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</si>
  <si>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</si>
  <si>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</si>
  <si>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</si>
  <si>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</si>
  <si>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</si>
  <si>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</si>
  <si>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</si>
  <si>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</si>
  <si>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</si>
  <si>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</si>
  <si>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</si>
  <si>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</si>
  <si>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</si>
  <si>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</si>
  <si>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</si>
  <si>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</si>
  <si>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</si>
  <si>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</si>
  <si>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</si>
  <si>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</si>
  <si>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</si>
  <si>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</si>
  <si>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</si>
  <si>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</si>
  <si>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</si>
  <si>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</si>
  <si>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</si>
  <si>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</si>
  <si>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</si>
  <si>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</si>
  <si>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</si>
  <si>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</si>
  <si>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</si>
  <si>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</si>
  <si>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</si>
  <si>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</si>
  <si>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</si>
  <si>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</si>
  <si>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</si>
  <si>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</si>
  <si>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</si>
  <si>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</si>
  <si>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</si>
  <si>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</si>
  <si>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</si>
  <si>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</si>
  <si>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</si>
  <si>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</si>
  <si>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</si>
  <si>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</si>
  <si>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</si>
  <si>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</si>
  <si>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</si>
  <si>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</si>
  <si>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</si>
  <si>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</si>
  <si>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</si>
  <si>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</si>
  <si>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</si>
  <si>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</si>
  <si>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</si>
  <si>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</si>
  <si>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</si>
  <si>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</si>
  <si>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</si>
  <si>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</si>
  <si>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</si>
  <si>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</si>
  <si>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</si>
  <si>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</si>
  <si>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</si>
  <si>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</si>
  <si>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</si>
  <si>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</si>
  <si>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</si>
  <si>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</si>
  <si>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</si>
  <si>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</si>
  <si>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</si>
  <si>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</si>
  <si>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</si>
  <si>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</si>
  <si>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</si>
  <si>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</si>
  <si>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</si>
  <si>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</si>
  <si>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</si>
  <si>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</si>
  <si>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</si>
  <si>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</si>
  <si>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</si>
  <si>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</si>
  <si>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</si>
  <si>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</si>
  <si>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</si>
  <si>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</si>
  <si>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</si>
  <si>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</si>
  <si>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</si>
  <si>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</si>
  <si>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</si>
  <si>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</si>
  <si>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</si>
  <si>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</si>
  <si>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</si>
  <si>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</si>
  <si>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</si>
  <si>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</si>
  <si>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</si>
  <si>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</si>
  <si>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</si>
  <si>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</si>
  <si>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</si>
  <si>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</si>
  <si>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</si>
  <si>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</si>
  <si>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</si>
  <si>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</si>
  <si>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</si>
  <si>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</si>
  <si>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</si>
  <si>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</si>
  <si>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</si>
  <si>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</si>
  <si>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</si>
  <si>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</si>
  <si>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</si>
  <si>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</si>
  <si>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</si>
  <si>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</si>
  <si>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</si>
  <si>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</si>
  <si>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</si>
  <si>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</si>
  <si>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</si>
  <si>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</si>
  <si>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</si>
  <si>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</si>
  <si>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</si>
  <si>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</si>
  <si>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</si>
  <si>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</si>
  <si>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</si>
  <si>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</si>
  <si>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</si>
  <si>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</si>
  <si>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</si>
  <si>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</si>
  <si>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</si>
  <si>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</si>
  <si>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</si>
  <si>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</si>
  <si>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</si>
  <si>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</si>
  <si>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</si>
  <si>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</si>
  <si>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</si>
  <si>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</si>
  <si>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</si>
  <si>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</si>
  <si>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</si>
  <si>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</si>
  <si>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</si>
  <si>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</si>
  <si>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</si>
  <si>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</si>
  <si>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</si>
  <si>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</si>
  <si>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</si>
  <si>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</si>
  <si>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</si>
  <si>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</si>
  <si>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</si>
  <si>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</si>
  <si>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</si>
  <si>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</si>
  <si>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</si>
  <si>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</si>
  <si>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</si>
  <si>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</si>
  <si>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</si>
  <si>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</si>
  <si>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</si>
  <si>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</si>
  <si>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</si>
  <si>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</si>
  <si>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</si>
  <si>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</si>
  <si>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</si>
  <si>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</si>
  <si>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</si>
  <si>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</si>
  <si>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</si>
  <si>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</si>
  <si>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</si>
  <si>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</si>
  <si>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</si>
  <si>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</si>
  <si>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</si>
  <si>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</si>
  <si>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</si>
  <si>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</si>
  <si>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</si>
  <si>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</si>
  <si>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</si>
  <si>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</si>
  <si>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</si>
  <si>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</si>
  <si>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</si>
  <si>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</si>
  <si>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</si>
  <si>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</si>
  <si>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</si>
  <si>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</si>
  <si>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</si>
  <si>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</si>
  <si>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</si>
  <si>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</si>
  <si>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</si>
  <si>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</si>
  <si>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</si>
  <si>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</si>
  <si>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</si>
  <si>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</si>
  <si>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</si>
  <si>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</si>
  <si>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</si>
  <si>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</si>
  <si>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</si>
  <si>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</si>
  <si>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</si>
  <si>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</si>
  <si>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</si>
  <si>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</si>
  <si>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</si>
  <si>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</si>
  <si>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</si>
  <si>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</si>
  <si>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</si>
  <si>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</si>
  <si>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</si>
  <si>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</si>
  <si>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</si>
  <si>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</si>
  <si>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</si>
  <si>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</si>
  <si>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</si>
  <si>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</si>
  <si>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</si>
  <si>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</si>
  <si>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</si>
  <si>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</si>
  <si>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</si>
  <si>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</si>
  <si>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</si>
  <si>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</si>
  <si>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</si>
  <si>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</si>
  <si>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</si>
  <si>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</si>
  <si>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</si>
  <si>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</si>
  <si>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</si>
  <si>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</si>
  <si>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</si>
  <si>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</si>
  <si>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</si>
  <si>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</si>
  <si>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</si>
  <si>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</si>
  <si>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</si>
  <si>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</si>
  <si>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</si>
  <si>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</si>
  <si>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</si>
  <si>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</si>
  <si>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</si>
  <si>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</si>
  <si>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</si>
  <si>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</si>
  <si>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</si>
  <si>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</si>
  <si>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</si>
  <si>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</si>
  <si>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</si>
  <si>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</si>
  <si>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</si>
  <si>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</si>
  <si>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</si>
  <si>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</si>
  <si>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</si>
  <si>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</si>
  <si>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</si>
  <si>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</si>
  <si>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</si>
  <si>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</si>
  <si>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</si>
  <si>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</si>
  <si>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</si>
  <si>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</si>
  <si>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</si>
  <si>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</si>
  <si>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</si>
  <si>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</si>
  <si>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</si>
  <si>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</si>
  <si>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</si>
  <si>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</si>
  <si>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</si>
  <si>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</si>
  <si>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</si>
  <si>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</si>
  <si>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</si>
  <si>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</si>
  <si>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</si>
  <si>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</si>
  <si>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</si>
  <si>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</si>
  <si>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</si>
  <si>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</si>
  <si>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</si>
  <si>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</si>
  <si>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</si>
  <si>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</si>
  <si>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</si>
  <si>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</si>
  <si>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</si>
  <si>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</si>
  <si>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</si>
  <si>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</si>
  <si>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</si>
  <si>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</si>
  <si>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</si>
  <si>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</si>
  <si>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</si>
  <si>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</si>
  <si>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</si>
  <si>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</si>
  <si>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</si>
  <si>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</si>
  <si>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</si>
  <si>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</si>
  <si>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</si>
  <si>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</si>
  <si>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</si>
  <si>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</si>
  <si>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</si>
  <si>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</si>
  <si>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</si>
  <si>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</si>
  <si>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</si>
  <si>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</si>
  <si>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</si>
  <si>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</si>
  <si>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</si>
  <si>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</si>
  <si>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</si>
  <si>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</si>
  <si>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</si>
  <si>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</si>
  <si>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</si>
  <si>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</si>
  <si>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</si>
  <si>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</si>
  <si>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</si>
  <si>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</si>
  <si>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</si>
  <si>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</si>
  <si>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</si>
  <si>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</si>
  <si>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</si>
  <si>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</si>
  <si>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</si>
  <si>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</si>
  <si>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</si>
  <si>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</si>
  <si>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</si>
  <si>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</si>
  <si>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</si>
  <si>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</si>
  <si>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</si>
  <si>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</si>
  <si>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</si>
  <si>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</si>
  <si>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</si>
  <si>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</si>
  <si>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</si>
  <si>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</si>
  <si>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</si>
  <si>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</si>
  <si>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</si>
  <si>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</si>
  <si>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</si>
  <si>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</si>
  <si>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</si>
  <si>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</si>
  <si>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</si>
  <si>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</si>
  <si>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</si>
  <si>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</si>
  <si>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</si>
  <si>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</si>
  <si>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</si>
  <si>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</si>
  <si>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</si>
  <si>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</si>
  <si>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</si>
  <si>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</si>
  <si>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</si>
  <si>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</si>
  <si>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</si>
  <si>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</si>
  <si>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</si>
  <si>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</si>
  <si>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</si>
  <si>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</si>
  <si>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</si>
  <si>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</si>
  <si>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</si>
  <si>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</si>
  <si>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</si>
  <si>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</si>
  <si>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</si>
  <si>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</si>
  <si>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</si>
  <si>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</si>
  <si>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</si>
  <si>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</si>
  <si>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</si>
  <si>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</si>
  <si>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</si>
  <si>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</si>
  <si>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</si>
  <si>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</si>
  <si>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</si>
  <si>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</si>
  <si>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</si>
  <si>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</si>
  <si>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</si>
  <si>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</si>
  <si>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</si>
  <si>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</si>
  <si>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</si>
  <si>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</si>
  <si>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</si>
  <si>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</si>
  <si>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</si>
  <si>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</si>
  <si>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</si>
  <si>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</si>
  <si>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</si>
  <si>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</si>
  <si>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</si>
  <si>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</si>
  <si>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</si>
  <si>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</si>
  <si>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</si>
  <si>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</si>
  <si>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</si>
  <si>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</si>
  <si>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</si>
  <si>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</si>
  <si>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</si>
  <si>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</si>
  <si>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</si>
  <si>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</si>
  <si>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</si>
  <si>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</si>
  <si>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</si>
  <si>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</si>
  <si>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</si>
  <si>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</si>
  <si>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</si>
  <si>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</si>
  <si>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</si>
  <si>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</si>
  <si>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</si>
  <si>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</si>
  <si>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</si>
  <si>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</si>
  <si>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</si>
  <si>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</si>
  <si>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</si>
  <si>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</si>
  <si>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</si>
  <si>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</si>
  <si>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</si>
  <si>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</si>
  <si>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</si>
  <si>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</si>
  <si>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</si>
  <si>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</si>
  <si>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</si>
  <si>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</si>
  <si>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</si>
  <si>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</si>
  <si>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</si>
  <si>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</si>
  <si>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</si>
  <si>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</si>
  <si>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</si>
  <si>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</si>
  <si>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</si>
  <si>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</si>
  <si>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</si>
  <si>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</si>
  <si>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</si>
  <si>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</si>
  <si>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</si>
  <si>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</si>
  <si>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</si>
  <si>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</si>
  <si>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</si>
  <si>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</si>
  <si>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</si>
  <si>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</si>
  <si>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</si>
  <si>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</si>
  <si>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</si>
  <si>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</si>
  <si>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</si>
  <si>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</si>
  <si>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</si>
  <si>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</si>
  <si>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</si>
  <si>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</si>
  <si>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</si>
  <si>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</si>
  <si>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</si>
  <si>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</si>
  <si>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</si>
  <si>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</si>
  <si>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</si>
  <si>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</si>
  <si>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</si>
  <si>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</si>
  <si>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</si>
  <si>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</si>
  <si>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</si>
  <si>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</si>
  <si>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</si>
  <si>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</si>
  <si>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</si>
  <si>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</si>
  <si>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</si>
  <si>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</si>
  <si>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</si>
  <si>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</si>
  <si>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</si>
  <si>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</si>
  <si>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</si>
  <si>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</si>
  <si>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</si>
  <si>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</si>
  <si>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</si>
  <si>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</si>
  <si>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</si>
  <si>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</si>
  <si>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</si>
  <si>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</si>
  <si>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</si>
  <si>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</si>
  <si>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</si>
  <si>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</si>
  <si>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</si>
  <si>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</si>
  <si>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</si>
  <si>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</si>
  <si>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</si>
  <si>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</si>
  <si>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</si>
  <si>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</si>
  <si>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</si>
  <si>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</si>
  <si>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</si>
  <si>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</si>
  <si>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</si>
  <si>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</si>
  <si>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</si>
  <si>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</si>
  <si>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</si>
  <si>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</si>
  <si>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</si>
  <si>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</si>
  <si>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</si>
  <si>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</si>
  <si>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</si>
  <si>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</si>
  <si>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</si>
  <si>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</si>
  <si>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</si>
  <si>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</si>
  <si>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</si>
  <si>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</si>
  <si>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</si>
  <si>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</si>
  <si>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</si>
  <si>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</si>
  <si>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</si>
  <si>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</si>
  <si>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</si>
  <si>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</si>
  <si>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</si>
  <si>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</si>
  <si>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</si>
  <si>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</si>
  <si>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</si>
  <si>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</si>
  <si>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</si>
  <si>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</si>
  <si>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</si>
  <si>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</si>
  <si>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</si>
  <si>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</si>
  <si>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</si>
  <si>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</si>
  <si>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</si>
  <si>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</si>
  <si>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</si>
  <si>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</si>
  <si>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</si>
  <si>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</si>
  <si>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</si>
  <si>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</si>
  <si>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</si>
  <si>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</si>
  <si>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</si>
  <si>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</si>
  <si>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</si>
  <si>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</si>
  <si>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</si>
  <si>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</si>
  <si>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</si>
  <si>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</si>
  <si>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</si>
  <si>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</si>
  <si>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</si>
  <si>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</si>
  <si>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</si>
  <si>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</si>
  <si>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</si>
  <si>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</si>
  <si>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</si>
  <si>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</si>
  <si>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</si>
  <si>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</si>
  <si>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</si>
  <si>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</si>
  <si>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</si>
  <si>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</si>
  <si>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</si>
  <si>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</si>
  <si>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</si>
  <si>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</si>
  <si>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</si>
  <si>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</si>
  <si>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</si>
  <si>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</si>
  <si>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</si>
  <si>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</si>
  <si>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</si>
  <si>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</si>
  <si>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</si>
  <si>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</si>
  <si>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</si>
  <si>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</si>
  <si>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</si>
  <si>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</si>
  <si>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</si>
  <si>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</si>
  <si>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</si>
  <si>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</si>
  <si>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</si>
  <si>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</si>
  <si>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</si>
  <si>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</si>
  <si>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</si>
  <si>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</si>
  <si>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</si>
  <si>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</si>
  <si>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</si>
  <si>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</si>
  <si>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</si>
  <si>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</si>
  <si>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</si>
  <si>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</si>
  <si>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</si>
  <si>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</si>
  <si>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</si>
  <si>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</si>
  <si>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</si>
  <si>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</si>
  <si>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</si>
  <si>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</si>
  <si>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</si>
  <si>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</si>
  <si>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</si>
  <si>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</si>
  <si>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</si>
  <si>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</si>
  <si>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</si>
  <si>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</si>
  <si>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</si>
  <si>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</si>
  <si>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</si>
  <si>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</si>
  <si>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</si>
  <si>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</si>
  <si>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</si>
  <si>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</si>
  <si>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</si>
  <si>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</si>
  <si>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</si>
  <si>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</si>
  <si>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</si>
  <si>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</si>
  <si>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</si>
  <si>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</si>
  <si>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</si>
  <si>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</si>
  <si>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</si>
  <si>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</si>
  <si>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</si>
  <si>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</si>
  <si>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</si>
  <si>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</si>
  <si>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</si>
  <si>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</si>
  <si>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</si>
  <si>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</si>
  <si>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</si>
  <si>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</si>
  <si>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</si>
  <si>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</si>
  <si>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</si>
  <si>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</si>
  <si>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</si>
  <si>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</si>
  <si>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</si>
  <si>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</si>
  <si>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</si>
  <si>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</si>
  <si>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</si>
  <si>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</si>
  <si>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</si>
  <si>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</si>
  <si>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</si>
  <si>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</si>
  <si>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</si>
  <si>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</si>
  <si>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</si>
  <si>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</si>
  <si>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</si>
  <si>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</si>
  <si>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</si>
  <si>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</si>
  <si>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</si>
  <si>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</si>
  <si>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</si>
  <si>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</si>
  <si>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</si>
  <si>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</si>
  <si>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</si>
  <si>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</si>
  <si>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</si>
  <si>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</si>
  <si>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</si>
  <si>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</si>
  <si>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</si>
  <si>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</si>
  <si>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</si>
  <si>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</si>
  <si>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</si>
  <si>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</si>
  <si>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</si>
  <si>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</si>
  <si>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</si>
  <si>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</si>
  <si>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</si>
  <si>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</si>
  <si>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</si>
  <si>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</si>
  <si>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</si>
  <si>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</si>
  <si>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</si>
  <si>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</si>
  <si>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</si>
  <si>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</si>
  <si>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</si>
  <si>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</si>
  <si>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</si>
  <si>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</si>
  <si>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</si>
  <si>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</si>
  <si>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</si>
  <si>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</si>
  <si>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</si>
  <si>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</si>
  <si>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</si>
  <si>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</si>
  <si>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</si>
  <si>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</si>
  <si>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</si>
  <si>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</si>
  <si>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</si>
  <si>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</si>
  <si>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</si>
  <si>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</si>
  <si>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</si>
  <si>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</si>
  <si>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</si>
  <si>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</si>
  <si>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</si>
  <si>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</si>
  <si>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</si>
  <si>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</si>
  <si>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</si>
  <si>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</si>
  <si>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</si>
  <si>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</si>
  <si>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</si>
  <si>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</si>
  <si>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</si>
  <si>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</si>
  <si>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</si>
  <si>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</si>
  <si>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</si>
  <si>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</si>
  <si>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</si>
  <si>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</si>
  <si>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</si>
  <si>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</si>
  <si>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</si>
  <si>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</si>
  <si>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</si>
  <si>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</si>
  <si>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</si>
  <si>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</si>
  <si>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</si>
  <si>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</si>
  <si>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</si>
  <si>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</si>
  <si>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</si>
  <si>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</si>
  <si>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</si>
  <si>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</si>
  <si>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</si>
  <si>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</si>
  <si>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</si>
  <si>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</si>
  <si>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</si>
  <si>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</si>
  <si>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</si>
  <si>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</si>
  <si>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</si>
  <si>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</si>
  <si>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</si>
  <si>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</si>
  <si>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</si>
  <si>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</si>
  <si>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</si>
  <si>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</si>
  <si>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</si>
  <si>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</si>
  <si>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</si>
  <si>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</si>
  <si>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</si>
  <si>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</si>
  <si>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</si>
  <si>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</si>
  <si>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</si>
  <si>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</si>
  <si>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</si>
  <si>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</si>
  <si>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</si>
  <si>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</si>
  <si>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</si>
  <si>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</si>
  <si>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</si>
  <si>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</si>
  <si>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</si>
  <si>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</si>
  <si>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</si>
  <si>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</si>
  <si>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</si>
  <si>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</si>
  <si>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</si>
  <si>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</si>
  <si>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</si>
  <si>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</si>
  <si>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</si>
  <si>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</si>
  <si>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</si>
  <si>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</si>
  <si>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</si>
  <si>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</si>
  <si>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</si>
  <si>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</si>
  <si>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</si>
  <si>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</si>
  <si>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</si>
  <si>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</si>
  <si>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</si>
  <si>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</si>
  <si>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</si>
  <si>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</si>
  <si>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</si>
  <si>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</si>
  <si>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</si>
  <si>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</si>
  <si>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</si>
  <si>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</si>
  <si>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</si>
  <si>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</si>
  <si>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</si>
  <si>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</si>
  <si>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</si>
  <si>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</si>
  <si>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</si>
  <si>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</si>
  <si>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</si>
  <si>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</si>
  <si>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</si>
  <si>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</si>
  <si>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</si>
  <si>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</si>
  <si>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</si>
  <si>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</si>
  <si>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</si>
  <si>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</si>
  <si>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</si>
  <si>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</si>
  <si>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</si>
  <si>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</si>
  <si>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</si>
  <si>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</si>
  <si>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</si>
  <si>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</si>
  <si>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</si>
  <si>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</si>
  <si>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</si>
  <si>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</si>
  <si>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</si>
  <si>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</si>
  <si>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</si>
  <si>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</si>
  <si>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</si>
  <si>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</si>
  <si>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</si>
  <si>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</si>
  <si>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</si>
  <si>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</si>
  <si>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</si>
  <si>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</si>
  <si>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</si>
  <si>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</si>
  <si>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</si>
  <si>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</si>
  <si>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</si>
  <si>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</si>
  <si>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</si>
  <si>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</si>
  <si>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</si>
  <si>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</si>
  <si>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</si>
  <si>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</si>
  <si>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</si>
  <si>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</si>
  <si>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</si>
  <si>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</si>
  <si>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</si>
  <si>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</si>
  <si>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</si>
  <si>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</si>
  <si>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</si>
  <si>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</si>
  <si>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</si>
  <si>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</si>
  <si>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</si>
  <si>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</si>
  <si>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</si>
  <si>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</si>
  <si>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</si>
  <si>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</si>
  <si>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</si>
  <si>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</si>
  <si>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</si>
  <si>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</si>
  <si>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</si>
  <si>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</si>
  <si>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</si>
  <si>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</si>
  <si>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</si>
  <si>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</si>
  <si>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</si>
  <si>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</si>
  <si>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</si>
  <si>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</si>
  <si>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</si>
  <si>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</si>
  <si>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</si>
  <si>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</si>
  <si>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</si>
  <si>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</si>
  <si>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</si>
  <si>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</si>
  <si>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</si>
  <si>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</si>
  <si>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</si>
  <si>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</si>
  <si>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</si>
  <si>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</si>
  <si>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</si>
  <si>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</si>
  <si>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</si>
  <si>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</si>
  <si>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</si>
  <si>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</si>
  <si>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</si>
  <si>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</si>
  <si>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</si>
  <si>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</si>
  <si>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</si>
  <si>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</si>
  <si>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</si>
  <si>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</si>
  <si>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</si>
  <si>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</si>
  <si>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</si>
  <si>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</si>
  <si>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</si>
  <si>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</si>
  <si>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</si>
  <si>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</si>
  <si>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</si>
  <si>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</si>
  <si>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</si>
  <si>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</si>
  <si>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</si>
  <si>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</si>
  <si>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</si>
  <si>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</si>
  <si>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</si>
  <si>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</si>
  <si>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</si>
  <si>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</si>
  <si>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</si>
  <si>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</si>
  <si>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</si>
  <si>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</si>
  <si>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</si>
  <si>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</si>
  <si>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</si>
  <si>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</si>
  <si>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</si>
  <si>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</si>
  <si>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</si>
  <si>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</si>
  <si>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</si>
  <si>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</si>
  <si>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</si>
  <si>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</si>
  <si>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</si>
  <si>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</si>
  <si>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</si>
  <si>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</si>
  <si>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</si>
  <si>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</si>
  <si>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</si>
  <si>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</si>
  <si>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</si>
  <si>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</si>
  <si>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</si>
  <si>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</si>
  <si>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</si>
  <si>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</si>
  <si>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</si>
  <si>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</si>
  <si>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</si>
  <si>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</si>
  <si>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</si>
  <si>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</si>
  <si>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</si>
  <si>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</si>
  <si>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</si>
  <si>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</si>
  <si>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</si>
  <si>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</si>
  <si>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</si>
  <si>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</si>
  <si>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</si>
  <si>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</si>
  <si>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</si>
  <si>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</si>
  <si>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</si>
  <si>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</si>
  <si>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</si>
  <si>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</si>
  <si>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</si>
  <si>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</si>
  <si>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</si>
  <si>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</si>
  <si>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</si>
  <si>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</si>
  <si>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</si>
  <si>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</si>
  <si>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</si>
  <si>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</si>
  <si>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</si>
  <si>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</si>
  <si>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</si>
  <si>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</si>
  <si>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</si>
  <si>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</si>
  <si>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</si>
  <si>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</si>
  <si>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</si>
  <si>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</si>
  <si>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</si>
  <si>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</si>
  <si>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</si>
  <si>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</si>
  <si>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</si>
  <si>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</si>
  <si>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</si>
  <si>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</si>
  <si>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</si>
  <si>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</si>
  <si>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</si>
  <si>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</si>
  <si>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</si>
  <si>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</si>
  <si>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</si>
  <si>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</si>
  <si>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</si>
  <si>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</si>
  <si>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</si>
  <si>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</si>
  <si>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</si>
  <si>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</si>
  <si>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</si>
  <si>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</si>
  <si>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</si>
  <si>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</si>
  <si>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</si>
  <si>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</si>
  <si>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</si>
  <si>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</si>
  <si>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</si>
  <si>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</si>
  <si>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</si>
  <si>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</si>
  <si>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</si>
  <si>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</si>
  <si>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</si>
  <si>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</si>
  <si>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</si>
  <si>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</si>
  <si>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</si>
  <si>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</si>
  <si>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</si>
  <si>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</si>
  <si>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</si>
  <si>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</si>
  <si>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</si>
  <si>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</si>
  <si>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</si>
  <si>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</si>
  <si>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</si>
  <si>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</si>
  <si>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</si>
  <si>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</si>
  <si>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</si>
  <si>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</si>
  <si>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</si>
  <si>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</si>
  <si>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</si>
  <si>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</si>
  <si>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</si>
  <si>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</si>
  <si>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</si>
  <si>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</si>
  <si>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</si>
  <si>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</si>
  <si>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</si>
  <si>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</si>
  <si>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</si>
  <si>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</si>
  <si>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</si>
  <si>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</si>
  <si>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</si>
  <si>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</si>
  <si>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</si>
  <si>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</si>
  <si>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</si>
  <si>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</si>
  <si>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</si>
  <si>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</si>
  <si>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</si>
  <si>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</si>
  <si>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</si>
  <si>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</si>
  <si>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</si>
  <si>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</si>
  <si>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</si>
  <si>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</si>
  <si>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</si>
  <si>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</si>
  <si>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</si>
  <si>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</si>
  <si>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</si>
  <si>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</si>
  <si>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</si>
  <si>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</si>
  <si>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</si>
  <si>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</si>
  <si>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</si>
  <si>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</si>
  <si>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</si>
  <si>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</si>
  <si>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</si>
  <si>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</si>
  <si>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</si>
  <si>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</si>
  <si>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</si>
  <si>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</si>
  <si>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</si>
  <si>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</si>
  <si>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</si>
  <si>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</si>
  <si>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</si>
  <si>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</si>
  <si>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</si>
  <si>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</si>
  <si>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</si>
  <si>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</si>
  <si>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</si>
  <si>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</si>
  <si>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</si>
  <si>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</si>
  <si>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</si>
  <si>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</si>
  <si>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</si>
  <si>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</si>
  <si>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</si>
  <si>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</si>
  <si>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</si>
  <si>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</si>
  <si>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</si>
  <si>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</si>
  <si>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</si>
  <si>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</si>
  <si>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</si>
  <si>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</si>
  <si>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</si>
  <si>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</si>
  <si>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</si>
  <si>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</si>
  <si>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</si>
  <si>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</si>
  <si>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</si>
  <si>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</si>
  <si>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</si>
  <si>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</si>
  <si>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</si>
  <si>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</si>
  <si>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</si>
  <si>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</si>
  <si>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</si>
  <si>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</si>
  <si>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</si>
  <si>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</si>
  <si>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</si>
  <si>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</si>
  <si>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</si>
  <si>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</si>
  <si>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</si>
  <si>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</si>
  <si>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</si>
  <si>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</si>
  <si>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</si>
  <si>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</si>
  <si>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</si>
  <si>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</si>
  <si>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</si>
  <si>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</si>
  <si>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</si>
  <si>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</si>
  <si>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</si>
  <si>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</si>
  <si>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</si>
  <si>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</si>
  <si>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</si>
  <si>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</si>
  <si>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</si>
  <si>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</si>
  <si>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</si>
  <si>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</si>
  <si>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</si>
  <si>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</si>
  <si>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</si>
  <si>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</si>
  <si>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</si>
  <si>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</si>
  <si>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</si>
  <si>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</si>
  <si>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</si>
  <si>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</si>
  <si>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</si>
  <si>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</si>
  <si>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</si>
  <si>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</si>
  <si>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</si>
  <si>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</si>
  <si>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</si>
  <si>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</si>
  <si>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</si>
  <si>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</si>
  <si>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</si>
  <si>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</si>
  <si>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</si>
  <si>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</si>
  <si>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</si>
  <si>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</si>
  <si>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</si>
  <si>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</si>
  <si>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</si>
  <si>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</si>
  <si>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</si>
  <si>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</si>
  <si>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</si>
  <si>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</si>
  <si>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</si>
  <si>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</si>
  <si>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</si>
  <si>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</si>
  <si>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</si>
  <si>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</si>
  <si>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</si>
  <si>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</si>
  <si>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</si>
  <si>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</si>
  <si>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</si>
  <si>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</si>
  <si>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</si>
  <si>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</si>
  <si>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</si>
  <si>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</si>
  <si>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</si>
  <si>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</si>
  <si>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</si>
  <si>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</si>
  <si>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</si>
  <si>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</si>
  <si>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</si>
  <si>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</si>
  <si>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</si>
  <si>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</si>
  <si>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</si>
  <si>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</si>
  <si>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</si>
  <si>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</si>
  <si>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</si>
  <si>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</si>
  <si>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</si>
  <si>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</si>
  <si>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</si>
  <si>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</si>
  <si>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</si>
  <si>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</si>
  <si>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</si>
  <si>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</si>
  <si>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</si>
  <si>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</si>
  <si>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</si>
  <si>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</si>
  <si>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</si>
  <si>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</si>
  <si>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</si>
  <si>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</si>
  <si>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</si>
  <si>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</si>
  <si>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</si>
  <si>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</si>
  <si>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</si>
  <si>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</si>
  <si>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</si>
  <si>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</si>
  <si>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</si>
  <si>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</si>
  <si>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</si>
  <si>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</si>
  <si>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</si>
  <si>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</si>
  <si>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</si>
  <si>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</si>
  <si>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</si>
  <si>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</si>
  <si>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</si>
  <si>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</si>
  <si>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</si>
  <si>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</si>
  <si>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</si>
  <si>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</si>
  <si>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</si>
  <si>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</si>
  <si>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</si>
  <si>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</si>
  <si>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</si>
  <si>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</si>
  <si>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</si>
  <si>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</si>
  <si>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</si>
  <si>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</si>
  <si>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</si>
  <si>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</si>
  <si>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</si>
  <si>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</si>
  <si>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</si>
  <si>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</si>
  <si>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</si>
  <si>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</si>
  <si>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</si>
  <si>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</si>
  <si>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</si>
  <si>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</si>
  <si>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</si>
  <si>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</si>
  <si>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</si>
  <si>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</si>
  <si>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</si>
  <si>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</si>
  <si>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</si>
  <si>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</si>
  <si>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</si>
  <si>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</si>
  <si>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</si>
  <si>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</si>
  <si>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</si>
  <si>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</si>
  <si>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</si>
  <si>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</si>
  <si>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</si>
  <si>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</si>
  <si>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</si>
  <si>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</si>
  <si>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</si>
  <si>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</si>
  <si>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</si>
  <si>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</si>
  <si>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</si>
  <si>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</si>
  <si>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</si>
  <si>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</si>
  <si>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</si>
  <si>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</si>
  <si>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</si>
  <si>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</si>
  <si>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</si>
  <si>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</si>
  <si>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</si>
  <si>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</si>
  <si>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</si>
  <si>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</si>
  <si>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</si>
  <si>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</si>
  <si>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</si>
  <si>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</si>
  <si>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</si>
  <si>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</si>
  <si>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</si>
  <si>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</si>
  <si>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</si>
  <si>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</si>
  <si>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</si>
  <si>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</si>
  <si>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</si>
  <si>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</si>
  <si>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</si>
  <si>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</si>
  <si>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</si>
  <si>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</si>
  <si>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</si>
  <si>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</si>
  <si>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</si>
  <si>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</si>
  <si>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</si>
  <si>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</si>
  <si>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</si>
  <si>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</si>
  <si>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</si>
  <si>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</si>
  <si>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</si>
  <si>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</si>
  <si>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</si>
  <si>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</si>
  <si>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</si>
  <si>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</si>
  <si>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</si>
  <si>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</si>
  <si>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</si>
  <si>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</si>
  <si>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</si>
  <si>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</si>
  <si>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</si>
  <si>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</si>
  <si>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</si>
  <si>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</si>
  <si>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</si>
  <si>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</si>
  <si>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</si>
  <si>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</si>
  <si>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</si>
  <si>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</si>
  <si>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</si>
  <si>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</si>
  <si>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</si>
  <si>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</si>
  <si>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</si>
  <si>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</si>
  <si>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</si>
  <si>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</si>
  <si>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</si>
  <si>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</si>
  <si>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</si>
  <si>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</si>
  <si>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</si>
  <si>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</si>
  <si>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</si>
  <si>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</si>
  <si>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</si>
  <si>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</si>
  <si>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</si>
  <si>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</si>
  <si>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</si>
  <si>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</si>
  <si>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</si>
  <si>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</si>
  <si>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</si>
  <si>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</si>
  <si>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</si>
  <si>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</si>
  <si>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</si>
  <si>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</si>
  <si>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</si>
  <si>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</si>
  <si>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</si>
  <si>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</si>
  <si>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</si>
  <si>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</si>
  <si>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</si>
  <si>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</si>
  <si>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</si>
  <si>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</si>
  <si>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</si>
  <si>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</si>
  <si>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</si>
  <si>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</si>
  <si>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</si>
  <si>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</si>
  <si>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</si>
  <si>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</si>
  <si>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</si>
  <si>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</si>
  <si>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</si>
  <si>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</si>
  <si>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</si>
  <si>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</si>
  <si>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</si>
  <si>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</si>
  <si>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</si>
  <si>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</si>
  <si>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</si>
  <si>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</si>
  <si>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</si>
  <si>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</si>
  <si>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</si>
  <si>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</si>
  <si>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</si>
  <si>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</si>
  <si>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</si>
  <si>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</si>
  <si>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</si>
  <si>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</si>
  <si>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</si>
  <si>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</si>
  <si>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</si>
  <si>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</si>
  <si>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</si>
  <si>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</si>
  <si>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</si>
  <si>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</si>
  <si>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</si>
  <si>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</si>
  <si>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</si>
  <si>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</si>
  <si>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</si>
  <si>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</si>
  <si>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</si>
  <si>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</si>
  <si>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</si>
  <si>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</si>
  <si>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</si>
  <si>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</si>
  <si>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</si>
  <si>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</si>
  <si>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</si>
  <si>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</si>
  <si>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</si>
  <si>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</si>
  <si>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</si>
  <si>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</si>
  <si>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</si>
  <si>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</si>
  <si>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</si>
  <si>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</si>
  <si>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</si>
  <si>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</si>
  <si>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</si>
  <si>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</si>
  <si>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</si>
  <si>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</si>
  <si>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</si>
  <si>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</si>
  <si>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</si>
  <si>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</si>
  <si>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</si>
  <si>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</si>
  <si>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</si>
  <si>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</si>
  <si>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</si>
  <si>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</si>
  <si>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</si>
  <si>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</si>
  <si>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</si>
  <si>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</si>
  <si>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</si>
  <si>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</si>
  <si>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</si>
  <si>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</si>
  <si>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</si>
  <si>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</si>
  <si>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</si>
  <si>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</si>
  <si>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</si>
  <si>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</si>
  <si>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</si>
  <si>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</si>
  <si>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</si>
  <si>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</si>
  <si>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</si>
  <si>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</si>
  <si>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</si>
  <si>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</si>
  <si>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</si>
  <si>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</si>
  <si>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</si>
  <si>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</si>
  <si>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</si>
  <si>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</si>
  <si>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</si>
  <si>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</si>
  <si>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</si>
  <si>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</si>
  <si>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</si>
  <si>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</si>
  <si>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</si>
  <si>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</si>
  <si>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</si>
  <si>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</si>
  <si>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</si>
  <si>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</si>
  <si>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</si>
  <si>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</si>
  <si>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</si>
  <si>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</si>
  <si>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</si>
  <si>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</si>
  <si>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</si>
  <si>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</si>
  <si>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</si>
  <si>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</si>
  <si>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</si>
  <si>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</si>
  <si>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</si>
  <si>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</si>
  <si>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</si>
  <si>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</si>
  <si>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</si>
  <si>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</si>
  <si>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</si>
  <si>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</si>
  <si>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</si>
  <si>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</si>
  <si>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</si>
  <si>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</si>
  <si>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</si>
  <si>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</si>
  <si>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</si>
  <si>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</si>
  <si>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</si>
  <si>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</si>
  <si>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</si>
  <si>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</si>
  <si>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</si>
  <si>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</si>
  <si>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</si>
  <si>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</si>
  <si>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</si>
  <si>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</si>
  <si>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</si>
  <si>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</si>
  <si>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</si>
  <si>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</si>
  <si>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</si>
  <si>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</si>
  <si>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</si>
  <si>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</si>
  <si>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</si>
  <si>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</si>
  <si>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</si>
  <si>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</si>
  <si>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</si>
  <si>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</si>
  <si>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</si>
  <si>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</si>
  <si>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</si>
  <si>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</si>
  <si>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</si>
  <si>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</si>
  <si>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</si>
  <si>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</si>
  <si>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</si>
  <si>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</si>
  <si>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</si>
  <si>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</si>
  <si>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</si>
  <si>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</si>
  <si>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</si>
  <si>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</si>
  <si>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</si>
  <si>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</si>
  <si>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</si>
  <si>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</si>
  <si>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</si>
  <si>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</si>
  <si>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</si>
  <si>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</si>
  <si>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</si>
  <si>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</si>
  <si>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</si>
  <si>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</si>
  <si>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</si>
  <si>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</si>
  <si>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</si>
  <si>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</si>
  <si>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</si>
  <si>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</si>
  <si>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</si>
  <si>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</si>
  <si>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</si>
  <si>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</si>
  <si>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</si>
  <si>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</si>
  <si>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</si>
  <si>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</si>
  <si>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</si>
  <si>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</si>
  <si>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</si>
  <si>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</si>
  <si>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</si>
  <si>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</si>
  <si>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</si>
  <si>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</si>
  <si>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</si>
  <si>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</si>
  <si>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</si>
  <si>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</si>
  <si>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</si>
  <si>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</si>
  <si>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</si>
  <si>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</si>
  <si>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</si>
  <si>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</si>
  <si>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</si>
  <si>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</si>
  <si>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</si>
  <si>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</si>
  <si>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</si>
  <si>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</si>
  <si>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</si>
  <si>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</si>
  <si>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</si>
  <si>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</si>
  <si>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</si>
  <si>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</si>
  <si>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</si>
  <si>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</si>
  <si>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</si>
  <si>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</si>
  <si>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</si>
  <si>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</si>
  <si>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</si>
  <si>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</si>
  <si>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</si>
  <si>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</si>
  <si>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</si>
  <si>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</si>
  <si>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</si>
  <si>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</si>
  <si>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</si>
  <si>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</si>
  <si>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</si>
  <si>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</si>
  <si>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</si>
  <si>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</si>
  <si>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</si>
  <si>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</si>
  <si>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</si>
  <si>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</si>
  <si>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</si>
  <si>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</si>
  <si>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</si>
  <si>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</si>
  <si>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</si>
  <si>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</si>
  <si>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</si>
  <si>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</si>
  <si>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</si>
  <si>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</si>
  <si>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</si>
  <si>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</si>
  <si>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</si>
  <si>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</si>
  <si>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</si>
  <si>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</si>
  <si>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</si>
  <si>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</si>
  <si>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</si>
  <si>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</si>
  <si>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</si>
  <si>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</si>
  <si>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</si>
  <si>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</si>
  <si>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</si>
  <si>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</si>
  <si>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</si>
  <si>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</si>
  <si>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</si>
  <si>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</si>
  <si>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</si>
  <si>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</si>
  <si>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</si>
  <si>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</si>
  <si>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</si>
  <si>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</si>
  <si>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</si>
  <si>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</si>
  <si>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</si>
  <si>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</si>
  <si>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</si>
  <si>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</si>
  <si>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</si>
  <si>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</si>
  <si>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</si>
  <si>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</si>
  <si>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</si>
  <si>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</si>
  <si>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</si>
  <si>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</si>
  <si>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</si>
  <si>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</si>
  <si>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</si>
  <si>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</si>
  <si>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</si>
  <si>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</si>
  <si>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</si>
  <si>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</si>
  <si>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</si>
  <si>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</si>
  <si>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</si>
  <si>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</si>
  <si>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</si>
  <si>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</si>
  <si>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</si>
  <si>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</si>
  <si>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</si>
  <si>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</si>
  <si>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</si>
  <si>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</si>
  <si>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</si>
  <si>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</si>
  <si>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</si>
  <si>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</si>
  <si>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</si>
  <si>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</si>
  <si>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</si>
  <si>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</si>
  <si>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</si>
  <si>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</si>
  <si>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</si>
  <si>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</si>
  <si>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</si>
  <si>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</si>
  <si>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</si>
  <si>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</si>
  <si>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</si>
  <si>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</si>
  <si>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</si>
  <si>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</si>
  <si>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</si>
  <si>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</si>
  <si>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</si>
  <si>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</si>
  <si>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</si>
  <si>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</si>
  <si>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</si>
  <si>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</si>
  <si>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</si>
  <si>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</si>
  <si>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</si>
  <si>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</si>
  <si>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</si>
  <si>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</si>
  <si>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</si>
  <si>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</si>
  <si>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</si>
  <si>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</si>
  <si>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</si>
  <si>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</si>
  <si>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</si>
  <si>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</si>
  <si>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</si>
  <si>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</si>
  <si>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</si>
  <si>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</si>
  <si>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</si>
  <si>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</si>
  <si>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</si>
  <si>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</si>
  <si>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</si>
  <si>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</si>
  <si>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</si>
  <si>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</si>
  <si>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</si>
  <si>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</si>
  <si>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</si>
  <si>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</si>
  <si>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</si>
  <si>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</si>
  <si>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</si>
  <si>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</si>
  <si>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</si>
  <si>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</si>
  <si>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</si>
  <si>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</si>
  <si>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</si>
  <si>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</si>
  <si>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</si>
  <si>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</si>
  <si>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</si>
  <si>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</si>
  <si>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</si>
  <si>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</si>
  <si>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</si>
  <si>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</si>
  <si>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</si>
  <si>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</si>
  <si>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</si>
  <si>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</si>
  <si>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</si>
  <si>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</si>
  <si>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</si>
  <si>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</si>
  <si>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</si>
  <si>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</si>
  <si>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</si>
  <si>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</si>
  <si>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</si>
  <si>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</si>
  <si>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</si>
  <si>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</si>
  <si>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</si>
  <si>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</si>
  <si>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</si>
  <si>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</si>
  <si>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</si>
  <si>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</si>
  <si>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</si>
  <si>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</si>
  <si>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</si>
  <si>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</si>
  <si>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</si>
  <si>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</si>
  <si>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</si>
  <si>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</si>
  <si>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</si>
  <si>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</si>
  <si>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</si>
  <si>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</si>
  <si>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</si>
  <si>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</si>
  <si>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</si>
  <si>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</si>
  <si>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</si>
  <si>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</si>
  <si>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</si>
  <si>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</si>
  <si>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</si>
  <si>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</si>
  <si>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</si>
  <si>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</si>
  <si>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</si>
  <si>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</si>
  <si>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</si>
  <si>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</si>
  <si>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</si>
  <si>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</si>
  <si>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</si>
  <si>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</si>
  <si>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</si>
  <si>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</si>
  <si>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</si>
  <si>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</si>
  <si>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</si>
  <si>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</si>
  <si>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</si>
  <si>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</si>
  <si>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</si>
  <si>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</si>
  <si>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</si>
  <si>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</si>
  <si>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</si>
  <si>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</si>
  <si>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</si>
  <si>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</si>
  <si>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</si>
  <si>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</si>
  <si>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</si>
  <si>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</si>
  <si>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</si>
  <si>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</si>
  <si>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</si>
  <si>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</si>
  <si>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</si>
  <si>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</si>
  <si>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</si>
  <si>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</si>
  <si>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</si>
  <si>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</si>
  <si>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</si>
  <si>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</si>
  <si>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</si>
  <si>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</si>
  <si>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</si>
  <si>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</si>
  <si>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</si>
  <si>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</si>
  <si>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</si>
  <si>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</si>
  <si>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</si>
  <si>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</si>
  <si>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</si>
  <si>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</si>
  <si>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</si>
  <si>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</si>
  <si>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</si>
  <si>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</si>
  <si>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</si>
  <si>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</si>
  <si>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</si>
  <si>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</si>
  <si>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</si>
  <si>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</si>
  <si>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</si>
  <si>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</si>
  <si>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</si>
  <si>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</si>
  <si>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</si>
  <si>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</si>
  <si>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</si>
  <si>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</si>
  <si>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</si>
  <si>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</si>
  <si>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</si>
  <si>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</si>
  <si>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</si>
  <si>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</si>
  <si>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</si>
  <si>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</si>
  <si>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</si>
  <si>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</si>
  <si>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</si>
  <si>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</si>
  <si>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</si>
  <si>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</si>
  <si>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</si>
  <si>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</si>
  <si>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</si>
  <si>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</si>
  <si>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</si>
  <si>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</si>
  <si>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</si>
  <si>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</si>
  <si>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</si>
  <si>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</si>
  <si>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</si>
  <si>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</si>
  <si>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</si>
  <si>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</si>
  <si>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</si>
  <si>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</si>
  <si>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</si>
  <si>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</si>
  <si>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</si>
  <si>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</si>
  <si>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</si>
  <si>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</si>
  <si>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</si>
  <si>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</si>
  <si>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</si>
  <si>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</si>
  <si>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</si>
  <si>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</si>
  <si>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</si>
  <si>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</si>
  <si>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</si>
  <si>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</si>
  <si>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</si>
  <si>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</si>
  <si>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</si>
  <si>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</si>
  <si>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</si>
  <si>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</si>
  <si>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</si>
  <si>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</si>
  <si>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</si>
  <si>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</si>
  <si>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</si>
  <si>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</si>
  <si>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</si>
  <si>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</si>
  <si>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</si>
  <si>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</si>
  <si>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</si>
  <si>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</si>
  <si>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</si>
  <si>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</si>
  <si>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</si>
  <si>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</si>
  <si>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</si>
  <si>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</si>
  <si>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</si>
  <si>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</si>
  <si>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</si>
  <si>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</si>
  <si>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</si>
  <si>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</si>
  <si>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</si>
  <si>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</si>
  <si>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</si>
  <si>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</si>
  <si>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</si>
  <si>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</si>
  <si>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</si>
  <si>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</si>
  <si>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</si>
  <si>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</si>
  <si>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</si>
  <si>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</si>
  <si>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</si>
  <si>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</si>
  <si>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</si>
  <si>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</si>
  <si>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</si>
  <si>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</si>
  <si>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</si>
  <si>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</si>
  <si>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</si>
  <si>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</si>
  <si>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</si>
  <si>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</si>
  <si>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</si>
  <si>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</si>
  <si>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</si>
  <si>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</si>
  <si>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</si>
  <si>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</si>
  <si>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</si>
  <si>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</si>
  <si>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</si>
  <si>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</si>
  <si>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</si>
  <si>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</si>
  <si>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</si>
  <si>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</si>
  <si>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</si>
  <si>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</si>
  <si>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</si>
  <si>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</si>
  <si>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</si>
  <si>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</si>
  <si>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</si>
  <si>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</si>
  <si>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</si>
  <si>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</si>
  <si>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</si>
  <si>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</si>
  <si>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</si>
  <si>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</si>
  <si>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</si>
  <si>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</si>
  <si>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</si>
  <si>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</si>
  <si>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</si>
  <si>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</si>
  <si>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</si>
  <si>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</si>
  <si>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</si>
  <si>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</si>
  <si>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</si>
  <si>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</si>
  <si>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</si>
  <si>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</si>
  <si>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</si>
  <si>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</si>
  <si>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</si>
  <si>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</si>
  <si>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</si>
  <si>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</si>
  <si>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</si>
  <si>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</si>
  <si>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</si>
  <si>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</si>
  <si>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</si>
  <si>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</si>
  <si>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</si>
  <si>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</si>
  <si>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</si>
  <si>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</si>
  <si>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</si>
  <si>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</si>
  <si>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</si>
  <si>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</si>
  <si>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</si>
  <si>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</si>
  <si>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</si>
  <si>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</si>
  <si>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</si>
  <si>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</si>
  <si>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</si>
  <si>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</si>
  <si>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</si>
  <si>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</si>
  <si>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</si>
  <si>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</si>
  <si>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</si>
  <si>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</si>
  <si>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</si>
  <si>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</si>
  <si>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</si>
  <si>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</si>
  <si>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</si>
  <si>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</si>
  <si>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</si>
  <si>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</si>
  <si>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</si>
  <si>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</si>
  <si>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</si>
  <si>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</si>
  <si>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</si>
  <si>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</si>
  <si>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</si>
  <si>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</si>
  <si>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</si>
  <si>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</si>
  <si>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</si>
  <si>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</si>
  <si>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</si>
  <si>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</si>
  <si>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</si>
  <si>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</si>
  <si>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</si>
  <si>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</si>
  <si>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</si>
  <si>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</si>
  <si>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</si>
  <si>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</si>
  <si>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</si>
  <si>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</si>
  <si>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</si>
  <si>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</si>
  <si>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</si>
  <si>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</si>
  <si>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</si>
  <si>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</si>
  <si>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</si>
  <si>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</si>
  <si>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</si>
  <si>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</si>
  <si>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</si>
  <si>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</si>
  <si>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</si>
  <si>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</si>
  <si>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</si>
  <si>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</si>
  <si>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</si>
  <si>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</si>
  <si>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</si>
  <si>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</si>
  <si>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</si>
  <si>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</si>
  <si>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</si>
  <si>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</si>
  <si>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</si>
  <si>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</si>
  <si>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</si>
  <si>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</si>
  <si>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</si>
  <si>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</si>
  <si>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</si>
  <si>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</si>
  <si>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</si>
  <si>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</si>
  <si>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</si>
  <si>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</si>
  <si>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</si>
  <si>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</si>
  <si>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</si>
  <si>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</si>
  <si>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</si>
  <si>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</si>
  <si>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</si>
  <si>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</si>
  <si>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</si>
  <si>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</si>
  <si>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</si>
  <si>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</si>
  <si>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</si>
  <si>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</si>
  <si>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</si>
  <si>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</si>
  <si>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</si>
  <si>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</si>
  <si>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</si>
  <si>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</si>
  <si>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</si>
  <si>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</si>
  <si>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</si>
  <si>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</si>
  <si>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</si>
  <si>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</si>
  <si>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</si>
  <si>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</si>
  <si>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</si>
  <si>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</si>
  <si>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</si>
  <si>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</si>
  <si>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</si>
  <si>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</si>
  <si>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</si>
  <si>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</si>
  <si>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</si>
  <si>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</si>
  <si>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</si>
  <si>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</si>
  <si>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</si>
  <si>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</si>
  <si>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</si>
  <si>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</si>
  <si>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</si>
  <si>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</si>
  <si>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</si>
  <si>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</si>
  <si>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</si>
  <si>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</si>
  <si>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</si>
  <si>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</si>
  <si>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</si>
  <si>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</si>
  <si>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</si>
  <si>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</si>
  <si>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</si>
  <si>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</si>
  <si>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</si>
  <si>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</si>
  <si>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</si>
  <si>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</si>
  <si>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</si>
  <si>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</si>
  <si>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</si>
  <si>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</si>
  <si>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</si>
  <si>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</si>
  <si>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</si>
  <si>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</si>
  <si>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</si>
  <si>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</si>
  <si>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</si>
  <si>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</si>
  <si>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</si>
  <si>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</si>
  <si>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</si>
  <si>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</si>
  <si>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</si>
  <si>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</si>
  <si>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</si>
  <si>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</si>
  <si>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</si>
  <si>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</si>
  <si>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</si>
  <si>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</si>
  <si>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</si>
  <si>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</si>
  <si>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</si>
  <si>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</si>
  <si>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</si>
  <si>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</si>
  <si>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</si>
  <si>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</si>
  <si>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</si>
  <si>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</si>
  <si>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</si>
  <si>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</si>
  <si>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</si>
  <si>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</si>
  <si>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</si>
  <si>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</si>
  <si>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</si>
  <si>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</si>
  <si>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</si>
  <si>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</si>
  <si>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</si>
  <si>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</si>
  <si>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</si>
  <si>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</si>
  <si>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</si>
  <si>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RIMEIZE</t>
  </si>
  <si>
    <t xml:space="preserve">NOM_PRELEV_DETERM</t>
  </si>
  <si>
    <t xml:space="preserve">AQUASCOP BIOLOGIE site de Monptellier</t>
  </si>
  <si>
    <t xml:space="preserve">LB_STATION</t>
  </si>
  <si>
    <t xml:space="preserve">LA RIMEIZE 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</si>
  <si>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</si>
  <si>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</si>
  <si>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</si>
  <si>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</si>
  <si>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</si>
  <si>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</si>
  <si>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</si>
  <si>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</si>
  <si>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</si>
  <si>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</si>
  <si>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</si>
  <si>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</si>
  <si>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</si>
  <si>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</si>
  <si>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</si>
  <si>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</si>
  <si>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</si>
  <si>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</si>
  <si>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</si>
  <si>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</si>
  <si>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</si>
  <si>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</si>
  <si>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</si>
  <si>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</si>
  <si>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</si>
  <si>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</si>
  <si>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</si>
  <si>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</si>
  <si>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</si>
  <si>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</si>
  <si>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</si>
  <si>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</si>
  <si>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</si>
  <si>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</si>
  <si>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</si>
  <si>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</si>
  <si>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</si>
  <si>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</si>
  <si>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</si>
  <si>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</si>
  <si>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</si>
  <si>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</si>
  <si>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</si>
  <si>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</si>
  <si>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</si>
  <si>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</si>
  <si>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</si>
  <si>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</si>
  <si>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</si>
  <si>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</si>
  <si>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</si>
  <si>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</si>
  <si>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</si>
  <si>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</si>
  <si>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</si>
  <si>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</si>
  <si>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</si>
  <si>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</si>
  <si>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</si>
  <si>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</si>
  <si>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</si>
  <si>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</si>
  <si>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</si>
  <si>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</si>
  <si>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</si>
  <si>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</si>
  <si>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</si>
  <si>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</si>
  <si>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</si>
  <si>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</si>
  <si>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</si>
  <si>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</si>
  <si>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</si>
  <si>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</si>
  <si>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</si>
  <si>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</si>
  <si>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</si>
  <si>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</si>
  <si>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</si>
  <si>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</si>
  <si>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</si>
  <si>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</si>
  <si>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Plusieurs rejets ainsi que deux pompages. Quelques macro-déchets.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</si>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</sst>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725610</v>
      </c>
      <c r="G10" s="25"/>
      <c r="H10" s="25"/>
    </row>
    <row r="11" customFormat="false" ht="15" hidden="false" customHeight="false" outlineLevel="0" collapsed="false">
      <c r="A11" s="26" t="s">
        <v>5185</v>
      </c>
      <c r="B11" s="30" t="n">
        <v>43340</v>
      </c>
      <c r="D11" s="26" t="s">
        <v>5186</v>
      </c>
      <c r="E11" s="29" t="n">
        <v>6407456</v>
      </c>
      <c r="G11" s="25"/>
      <c r="H11" s="25"/>
    </row>
    <row r="12" customFormat="false" ht="15" hidden="false" customHeight="false" outlineLevel="0" collapsed="false">
      <c r="A12" s="26" t="s">
        <v>5187</v>
      </c>
      <c r="B12" s="29" t="s">
        <v>5188</v>
      </c>
      <c r="D12" s="26" t="s">
        <v>5189</v>
      </c>
      <c r="E12" s="29" t="n">
        <v>725699</v>
      </c>
      <c r="G12" s="25"/>
      <c r="H12" s="25"/>
    </row>
    <row r="13" customFormat="false" ht="17.25" hidden="false" customHeight="true" outlineLevel="0" collapsed="false">
      <c r="A13" s="12"/>
      <c r="B13" s="31"/>
      <c r="D13" s="26" t="s">
        <v>5190</v>
      </c>
      <c r="E13" s="29" t="n">
        <v>6407464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725610</v>
      </c>
    </row>
    <row r="18" customFormat="false" ht="15" hidden="false" customHeight="false" outlineLevel="0" collapsed="false">
      <c r="A18" s="36"/>
      <c r="B18" s="37" t="s">
        <v>5198</v>
      </c>
      <c r="C18" s="38" t="n">
        <f aca="false">E11</f>
        <v>6407456</v>
      </c>
    </row>
    <row r="19" customFormat="false" ht="15" hidden="false" customHeight="false" outlineLevel="0" collapsed="false">
      <c r="A19" s="33" t="s">
        <v>5199</v>
      </c>
      <c r="B19" s="39" t="n">
        <v>942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85</v>
      </c>
      <c r="D35" s="52" t="s">
        <v>5217</v>
      </c>
      <c r="E35" s="53" t="n">
        <v>15</v>
      </c>
    </row>
    <row r="36" s="56" customFormat="true" ht="15" hidden="false" customHeight="true" outlineLevel="0" collapsed="false">
      <c r="A36" s="54" t="s">
        <v>5218</v>
      </c>
      <c r="B36" s="34" t="n">
        <v>86</v>
      </c>
      <c r="C36" s="50"/>
      <c r="D36" s="55" t="s">
        <v>5219</v>
      </c>
      <c r="E36" s="34" t="n">
        <v>14</v>
      </c>
    </row>
    <row r="37" s="56" customFormat="true" ht="15" hidden="false" customHeight="true" outlineLevel="0" collapsed="false">
      <c r="A37" s="54" t="s">
        <v>5220</v>
      </c>
      <c r="B37" s="34" t="n">
        <v>4.6</v>
      </c>
      <c r="C37" s="50"/>
      <c r="D37" s="55" t="s">
        <v>5221</v>
      </c>
      <c r="E37" s="34" t="n">
        <v>5</v>
      </c>
    </row>
    <row r="38" s="56" customFormat="true" ht="15" hidden="false" customHeight="true" outlineLevel="0" collapsed="false">
      <c r="A38" s="54" t="s">
        <v>5222</v>
      </c>
      <c r="B38" s="34" t="n">
        <v>6</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3</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t="n">
        <v>2</v>
      </c>
    </row>
    <row r="84" s="17" customFormat="true" ht="15" hidden="false" customHeight="false" outlineLevel="0" collapsed="false">
      <c r="A84" s="33" t="s">
        <v>5260</v>
      </c>
      <c r="B84" s="62" t="n">
        <v>4</v>
      </c>
      <c r="C84" s="50"/>
      <c r="D84" s="26" t="s">
        <v>5260</v>
      </c>
      <c r="E84" s="62" t="n">
        <v>5</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t="n">
        <v>0.1</v>
      </c>
      <c r="E97" s="79" t="n">
        <v>0.1</v>
      </c>
      <c r="F97" s="79" t="s">
        <v>5274</v>
      </c>
    </row>
    <row r="98" customFormat="false" ht="15" hidden="false" customHeight="false" outlineLevel="0" collapsed="false">
      <c r="A98" s="75" t="s">
        <v>2605</v>
      </c>
      <c r="B98" s="76" t="str">
        <f aca="false">VLOOKUP(A98,'Ref Taxo'!A:B,2,FALSE())</f>
        <v>Lemanea</v>
      </c>
      <c r="C98" s="77" t="n">
        <f aca="false">VLOOKUP(A98,'Ref Taxo'!A:D,4,FALSE())</f>
        <v>1159</v>
      </c>
      <c r="D98" s="78" t="n">
        <v>1</v>
      </c>
      <c r="E98" s="79"/>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t="n">
        <v>0.5</v>
      </c>
      <c r="E99" s="79" t="n">
        <v>0.5</v>
      </c>
      <c r="F99" s="79" t="s">
        <v>5274</v>
      </c>
    </row>
    <row r="100" customFormat="false" ht="15" hidden="false" customHeight="false" outlineLevel="0" collapsed="false">
      <c r="A100" s="75" t="s">
        <v>3203</v>
      </c>
      <c r="B100" s="76" t="str">
        <f aca="false">VLOOKUP(A100,'Ref Taxo'!A:B,2,FALSE())</f>
        <v>Nostoc</v>
      </c>
      <c r="C100" s="77" t="n">
        <f aca="false">VLOOKUP(A100,'Ref Taxo'!A:D,4,FALSE())</f>
        <v>1105</v>
      </c>
      <c r="D100" s="78" t="n">
        <v>0.01</v>
      </c>
      <c r="E100" s="79"/>
      <c r="F100" s="79" t="s">
        <v>5274</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5274</v>
      </c>
    </row>
    <row r="103" customFormat="false" ht="15" hidden="false" customHeight="false" outlineLevel="0" collapsed="false">
      <c r="A103" s="75" t="s">
        <v>4445</v>
      </c>
      <c r="B103" s="76" t="str">
        <f aca="false">VLOOKUP(A103,'Ref Taxo'!A:B,2,FALSE())</f>
        <v>Scytonema</v>
      </c>
      <c r="C103" s="77" t="n">
        <f aca="false">VLOOKUP(A103,'Ref Taxo'!A:D,4,FALSE())</f>
        <v>1114</v>
      </c>
      <c r="D103" s="78" t="n">
        <v>0.01</v>
      </c>
      <c r="E103" s="79"/>
      <c r="F103" s="79" t="s">
        <v>5274</v>
      </c>
    </row>
    <row r="104" customFormat="false" ht="15" hidden="false" customHeight="false" outlineLevel="0" collapsed="false">
      <c r="A104" s="75" t="s">
        <v>4684</v>
      </c>
      <c r="B104" s="76" t="str">
        <f aca="false">VLOOKUP(A104,'Ref Taxo'!A:B,2,FALSE())</f>
        <v>Spirogyra</v>
      </c>
      <c r="C104" s="77" t="n">
        <f aca="false">VLOOKUP(A104,'Ref Taxo'!A:D,4,FALSE())</f>
        <v>1147</v>
      </c>
      <c r="D104" s="78" t="n">
        <v>0.75</v>
      </c>
      <c r="E104" s="79" t="n">
        <v>1</v>
      </c>
      <c r="F104" s="79" t="s">
        <v>5274</v>
      </c>
    </row>
    <row r="105" customFormat="false" ht="15" hidden="false" customHeight="false" outlineLevel="0" collapsed="false">
      <c r="A105" s="75" t="s">
        <v>5042</v>
      </c>
      <c r="B105" s="76" t="str">
        <f aca="false">VLOOKUP(A105,'Ref Taxo'!A:B,2,FALSE())</f>
        <v>Vaucheria</v>
      </c>
      <c r="C105" s="77" t="n">
        <f aca="false">VLOOKUP(A105,'Ref Taxo'!A:D,4,FALSE())</f>
        <v>1169</v>
      </c>
      <c r="D105" s="78" t="n">
        <v>0.5</v>
      </c>
      <c r="E105" s="79"/>
      <c r="F105" s="79" t="s">
        <v>5274</v>
      </c>
    </row>
    <row r="106" customFormat="false" ht="15" hidden="false" customHeight="false" outlineLevel="0" collapsed="false">
      <c r="A106" s="75" t="s">
        <v>1010</v>
      </c>
      <c r="B106" s="76" t="str">
        <f aca="false">VLOOKUP(A106,'Ref Taxo'!A:B,2,FALSE())</f>
        <v>Chiloscyphus polyanthos</v>
      </c>
      <c r="C106" s="77" t="n">
        <f aca="false">VLOOKUP(A106,'Ref Taxo'!A:D,4,FALSE())</f>
        <v>1186</v>
      </c>
      <c r="D106" s="78" t="n">
        <v>0.03</v>
      </c>
      <c r="E106" s="79"/>
      <c r="F106" s="79" t="s">
        <v>5274</v>
      </c>
    </row>
    <row r="107" customFormat="false" ht="15" hidden="false" customHeight="false" outlineLevel="0" collapsed="false">
      <c r="A107" s="75" t="s">
        <v>469</v>
      </c>
      <c r="B107" s="76" t="str">
        <f aca="false">VLOOKUP(A107,'Ref Taxo'!A:B,2,FALSE())</f>
        <v>Brachythecium rivulare</v>
      </c>
      <c r="C107" s="77" t="n">
        <f aca="false">VLOOKUP(A107,'Ref Taxo'!A:D,4,FALSE())</f>
        <v>1260</v>
      </c>
      <c r="D107" s="78" t="n">
        <v>0.03</v>
      </c>
      <c r="E107" s="79"/>
      <c r="F107" s="79" t="s">
        <v>5274</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0.01</v>
      </c>
      <c r="E108" s="79"/>
      <c r="F108" s="79" t="s">
        <v>5274</v>
      </c>
    </row>
    <row r="109" customFormat="false" ht="15" hidden="false" customHeight="false" outlineLevel="0" collapsed="false">
      <c r="A109" s="75" t="s">
        <v>1983</v>
      </c>
      <c r="B109" s="76" t="str">
        <f aca="false">VLOOKUP(A109,'Ref Taxo'!A:B,2,FALSE())</f>
        <v>Fontinalis squamosa</v>
      </c>
      <c r="C109" s="77" t="n">
        <f aca="false">VLOOKUP(A109,'Ref Taxo'!A:D,4,FALSE())</f>
        <v>1312</v>
      </c>
      <c r="D109" s="78" t="n">
        <v>0.01</v>
      </c>
      <c r="E109" s="79"/>
      <c r="F109" s="79" t="s">
        <v>5274</v>
      </c>
    </row>
    <row r="110" customFormat="false" ht="15" hidden="false" customHeight="false" outlineLevel="0" collapsed="false">
      <c r="A110" s="75" t="s">
        <v>2248</v>
      </c>
      <c r="B110" s="76" t="str">
        <f aca="false">VLOOKUP(A110,'Ref Taxo'!A:B,2,FALSE())</f>
        <v>Hygroamblystegium fluviatile</v>
      </c>
      <c r="C110" s="77" t="n">
        <f aca="false">VLOOKUP(A110,'Ref Taxo'!A:D,4,FALSE())</f>
        <v>1237</v>
      </c>
      <c r="D110" s="78" t="n">
        <v>0.01</v>
      </c>
      <c r="E110" s="79"/>
      <c r="F110" s="79" t="s">
        <v>5274</v>
      </c>
    </row>
    <row r="111" customFormat="false" ht="15" hidden="false" customHeight="false" outlineLevel="0" collapsed="false">
      <c r="A111" s="75" t="s">
        <v>2667</v>
      </c>
      <c r="B111" s="76" t="str">
        <f aca="false">VLOOKUP(A111,'Ref Taxo'!A:B,2,FALSE())</f>
        <v>Leptodictyum riparium</v>
      </c>
      <c r="C111" s="77" t="n">
        <f aca="false">VLOOKUP(A111,'Ref Taxo'!A:D,4,FALSE())</f>
        <v>1244</v>
      </c>
      <c r="D111" s="78" t="n">
        <v>0.05</v>
      </c>
      <c r="E111" s="79" t="n">
        <v>0.01</v>
      </c>
      <c r="F111" s="79" t="s">
        <v>5274</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0.05</v>
      </c>
      <c r="E112" s="79"/>
      <c r="F112" s="79" t="s">
        <v>5274</v>
      </c>
    </row>
    <row r="113" customFormat="false" ht="15" hidden="false" customHeight="false" outlineLevel="0" collapsed="false">
      <c r="A113" s="75" t="s">
        <v>682</v>
      </c>
      <c r="B113" s="76" t="str">
        <f aca="false">VLOOKUP(A113,'Ref Taxo'!A:B,2,FALSE())</f>
        <v>Carex acuta</v>
      </c>
      <c r="C113" s="77" t="n">
        <f aca="false">VLOOKUP(A113,'Ref Taxo'!A:D,4,FALSE())</f>
        <v>1467</v>
      </c>
      <c r="D113" s="78" t="n">
        <v>0.5</v>
      </c>
      <c r="E113" s="79" t="n">
        <v>0.2</v>
      </c>
      <c r="F113" s="79" t="s">
        <v>5275</v>
      </c>
    </row>
    <row r="114" customFormat="false" ht="15" hidden="false" customHeight="false" outlineLevel="0" collapsed="false">
      <c r="A114" s="75" t="s">
        <v>3422</v>
      </c>
      <c r="B114" s="76" t="str">
        <f aca="false">VLOOKUP(A114,'Ref Taxo'!A:B,2,FALSE())</f>
        <v>Phalaris arundinacea</v>
      </c>
      <c r="C114" s="77" t="n">
        <f aca="false">VLOOKUP(A114,'Ref Taxo'!A:D,4,FALSE())</f>
        <v>1577</v>
      </c>
      <c r="D114" s="78" t="n">
        <v>0.1</v>
      </c>
      <c r="E114" s="79"/>
      <c r="F114" s="79" t="s">
        <v>5274</v>
      </c>
    </row>
    <row r="115" customFormat="false" ht="15" hidden="false" customHeight="false" outlineLevel="0" collapsed="false">
      <c r="A115" s="75" t="s">
        <v>2819</v>
      </c>
      <c r="B115" s="76" t="str">
        <f aca="false">VLOOKUP(A115,'Ref Taxo'!A:B,2,FALSE())</f>
        <v>Lysimachia vulgaris</v>
      </c>
      <c r="C115" s="77" t="n">
        <f aca="false">VLOOKUP(A115,'Ref Taxo'!A:D,4,FALSE())</f>
        <v>1887</v>
      </c>
      <c r="D115" s="78" t="n">
        <v>0.05</v>
      </c>
      <c r="E115" s="79"/>
      <c r="F115" s="79" t="s">
        <v>5274</v>
      </c>
    </row>
    <row r="116" customFormat="false" ht="15" hidden="false" customHeight="false" outlineLevel="0" collapsed="false">
      <c r="A116" s="75" t="s">
        <v>3995</v>
      </c>
      <c r="B116" s="76" t="str">
        <f aca="false">VLOOKUP(A116,'Ref Taxo'!A:B,2,FALSE())</f>
        <v>Ranunculus repens</v>
      </c>
      <c r="C116" s="77" t="n">
        <f aca="false">VLOOKUP(A116,'Ref Taxo'!A:D,4,FALSE())</f>
        <v>1910</v>
      </c>
      <c r="D116" s="78" t="n">
        <v>0.01</v>
      </c>
      <c r="E116" s="79"/>
      <c r="F116" s="79" t="s">
        <v>5274</v>
      </c>
    </row>
    <row r="117" customFormat="false" ht="15" hidden="false" customHeight="false" outlineLevel="0" collapsed="false">
      <c r="A117" s="75" t="s">
        <v>609</v>
      </c>
      <c r="B117" s="76" t="str">
        <f aca="false">VLOOKUP(A117,'Ref Taxo'!A:B,2,FALSE())</f>
        <v>Callitriche hamulata</v>
      </c>
      <c r="C117" s="77" t="n">
        <f aca="false">VLOOKUP(A117,'Ref Taxo'!A:D,4,FALSE())</f>
        <v>1698</v>
      </c>
      <c r="D117" s="78" t="n">
        <v>0.05</v>
      </c>
      <c r="E117" s="79"/>
      <c r="F117" s="79" t="s">
        <v>5274</v>
      </c>
    </row>
    <row r="118" customFormat="false" ht="15" hidden="false" customHeight="false" outlineLevel="0" collapsed="false">
      <c r="A118" s="75" t="s">
        <v>3989</v>
      </c>
      <c r="B118" s="76" t="str">
        <f aca="false">VLOOKUP(A118,'Ref Taxo'!A:B,2,FALSE())</f>
        <v>Ranunculus penicillatus</v>
      </c>
      <c r="C118" s="77" t="n">
        <f aca="false">VLOOKUP(A118,'Ref Taxo'!A:D,4,FALSE())</f>
        <v>1909</v>
      </c>
      <c r="D118" s="78" t="n">
        <v>2</v>
      </c>
      <c r="E118" s="79"/>
      <c r="F118" s="79" t="s">
        <v>5274</v>
      </c>
    </row>
    <row r="119" customFormat="false" ht="15" hidden="false" customHeight="false" outlineLevel="0" collapsed="false">
      <c r="A119" s="75" t="s">
        <v>1720</v>
      </c>
      <c r="B119" s="76" t="str">
        <f aca="false">VLOOKUP(A119,'Ref Taxo'!A:B,2,FALSE())</f>
        <v>Equisetum arvense</v>
      </c>
      <c r="C119" s="77" t="n">
        <f aca="false">VLOOKUP(A119,'Ref Taxo'!A:D,4,FALSE())</f>
        <v>1384</v>
      </c>
      <c r="D119" s="78" t="n">
        <v>0.01</v>
      </c>
      <c r="E119" s="79" t="n">
        <v>0.01</v>
      </c>
      <c r="F119" s="79" t="s">
        <v>5274</v>
      </c>
    </row>
    <row r="120" customFormat="false" ht="15" hidden="false" customHeight="false" outlineLevel="0" collapsed="false">
      <c r="A120" s="75" t="s">
        <v>1722</v>
      </c>
      <c r="B120" s="76" t="str">
        <f aca="false">VLOOKUP(A120,'Ref Taxo'!A:B,2,FALSE())</f>
        <v>Equisetum fluviatile</v>
      </c>
      <c r="C120" s="77" t="n">
        <f aca="false">VLOOKUP(A120,'Ref Taxo'!A:D,4,FALSE())</f>
        <v>1385</v>
      </c>
      <c r="D120" s="78"/>
      <c r="E120" s="79" t="n">
        <v>0.01</v>
      </c>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2019-03-01T18:11:34Z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